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730" windowHeight="6585" firstSheet="2" activeTab="6"/>
  </bookViews>
  <sheets>
    <sheet name="доходы" sheetId="1" r:id="rId1"/>
    <sheet name="доходы 1" sheetId="2" r:id="rId2"/>
    <sheet name="расходы" sheetId="3" r:id="rId3"/>
    <sheet name="расходы ведом" sheetId="4" r:id="rId4"/>
    <sheet name="Источники1" sheetId="5" r:id="rId5"/>
    <sheet name="источники дефицита" sheetId="6" r:id="rId6"/>
    <sheet name="численность" sheetId="7" r:id="rId7"/>
  </sheets>
  <definedNames>
    <definedName name="_xlnm.Print_Area" localSheetId="0">'доходы'!$A$1:$I$29</definedName>
    <definedName name="_xlnm.Print_Area" localSheetId="1">'доходы 1'!$A$1:$G$29</definedName>
    <definedName name="_xlnm.Print_Area" localSheetId="4">'Источники1'!$A$1:$C$11</definedName>
    <definedName name="_xlnm.Print_Area" localSheetId="2">'расходы'!$A$4:$L$49</definedName>
    <definedName name="_xlnm.Print_Area" localSheetId="3">'расходы ведом'!$A$1:$G$84</definedName>
  </definedNames>
  <calcPr fullCalcOnLoad="1"/>
</workbook>
</file>

<file path=xl/sharedStrings.xml><?xml version="1.0" encoding="utf-8"?>
<sst xmlns="http://schemas.openxmlformats.org/spreadsheetml/2006/main" count="649" uniqueCount="272">
  <si>
    <t>№ п/п</t>
  </si>
  <si>
    <t xml:space="preserve"> Наименование  расходов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</si>
  <si>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</si>
  <si>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</si>
  <si>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</si>
  <si>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</si>
  <si>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</t>
  </si>
  <si>
    <t>I квартал</t>
  </si>
  <si>
    <t>II квартал</t>
  </si>
  <si>
    <t>III квартал</t>
  </si>
  <si>
    <t>IV квартал</t>
  </si>
  <si>
    <t>ОБЩЕГОСУДАРСТВЕННЫЕ ВОПРОСЫ</t>
  </si>
  <si>
    <t>0100</t>
  </si>
  <si>
    <t>0102</t>
  </si>
  <si>
    <t>001 0000</t>
  </si>
  <si>
    <t>0103</t>
  </si>
  <si>
    <t>0104</t>
  </si>
  <si>
    <t>Другие общегосударственные вопросы</t>
  </si>
  <si>
    <t>092 0000</t>
  </si>
  <si>
    <t>197</t>
  </si>
  <si>
    <t>092 0001</t>
  </si>
  <si>
    <t>0309</t>
  </si>
  <si>
    <t>219 0000</t>
  </si>
  <si>
    <t>ЖИЛИЩНО-КОММУНАЛЬНОЕ ХОЗЯЙСТВО</t>
  </si>
  <si>
    <t>0500</t>
  </si>
  <si>
    <t xml:space="preserve"> </t>
  </si>
  <si>
    <t>ОБРАЗОВАНИЕ</t>
  </si>
  <si>
    <t>0700</t>
  </si>
  <si>
    <t>0800</t>
  </si>
  <si>
    <t>0801</t>
  </si>
  <si>
    <t>Периодическая печать и издательства</t>
  </si>
  <si>
    <t>СОЦИАЛЬНАЯ ПОЛИТИКА</t>
  </si>
  <si>
    <t>1004</t>
  </si>
  <si>
    <t>ИТОГО</t>
  </si>
  <si>
    <t xml:space="preserve">I квартал </t>
  </si>
  <si>
    <t xml:space="preserve">II квартал </t>
  </si>
  <si>
    <t>Налоги на совокупный доход</t>
  </si>
  <si>
    <t>Единый налог на вмененный доход для отдельных видов деятельности</t>
  </si>
  <si>
    <t>БЕЗВОЗМЕЗДНЫЕ ПОСТУПЛЕНИЯ</t>
  </si>
  <si>
    <t>ИТОГО ДОХОДОВ</t>
  </si>
  <si>
    <t>Резервный фонд местной администрации</t>
  </si>
  <si>
    <t>Е.В.Марченко</t>
  </si>
  <si>
    <t>МО Парнас</t>
  </si>
  <si>
    <t>Глава МА МО МО Парнас</t>
  </si>
  <si>
    <t>Численность муниципальных служащих муниципального совета Парнас</t>
  </si>
  <si>
    <t>Численность муниципальных служащих МА МО МО Парнас</t>
  </si>
  <si>
    <t>Обслуживающий персонал МА МО МО Парнас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</si>
  <si>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</si>
  <si>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</si>
  <si>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</si>
  <si>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</si>
  <si>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</si>
  <si>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</si>
  <si>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</si>
  <si>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</si>
  <si>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</si>
  <si>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</si>
  <si>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</si>
  <si>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0111</t>
  </si>
  <si>
    <t>0113</t>
  </si>
  <si>
    <t>КУЛЬТУРА, КИНЕМАТОГРАФИЯ</t>
  </si>
  <si>
    <t>Охрана семьи и детства</t>
  </si>
  <si>
    <t>ФИЗИЧЕСКАЯ КУЛЬТУРА И СПОРТ</t>
  </si>
  <si>
    <t>СРЕДСТВА МАССОВОЙ ИНФОРМАЦИИ</t>
  </si>
  <si>
    <t>НАЦИОНАЛЬНАЯ БЕЗОПАСНОСТЬ И ПРАВООХРАНИТЕЛЬНАЯ ДЕЯТЕЛЬНОСТЬ</t>
  </si>
  <si>
    <t>0300</t>
  </si>
  <si>
    <t>0503</t>
  </si>
  <si>
    <t>0707</t>
  </si>
  <si>
    <t>1000</t>
  </si>
  <si>
    <t>1100</t>
  </si>
  <si>
    <t>1202</t>
  </si>
  <si>
    <t>1102</t>
  </si>
  <si>
    <t>1200</t>
  </si>
  <si>
    <t>Формирование архивных фондов органов местного самоуправления</t>
  </si>
  <si>
    <t>из них:</t>
  </si>
  <si>
    <t xml:space="preserve">Численность </t>
  </si>
  <si>
    <t>Фактические затраты на их денежное содержание(тыс. руб.)</t>
  </si>
  <si>
    <t>4 чел.</t>
  </si>
  <si>
    <t xml:space="preserve">Численность  </t>
  </si>
  <si>
    <t>Численность отдела опеки и попечительства</t>
  </si>
  <si>
    <t>2 чел.</t>
  </si>
  <si>
    <t>Код источника внутреннего финансирования</t>
  </si>
  <si>
    <t>Наименование</t>
  </si>
  <si>
    <t>000 0105 0000 00 0000 000</t>
  </si>
  <si>
    <t>Изменение остатков средств на счетах по учету средств бюджета</t>
  </si>
  <si>
    <t>916 0105 02 01 03 0000 510</t>
  </si>
  <si>
    <t>916 0105 02 01 03 0000 610</t>
  </si>
  <si>
    <t>Итого источников внутреннего финансирования</t>
  </si>
  <si>
    <t>Сумма      (тыс. руб.)</t>
  </si>
  <si>
    <t>17 чел.</t>
  </si>
  <si>
    <t>Код администратора доходов</t>
  </si>
  <si>
    <t xml:space="preserve">Код вида дохода </t>
  </si>
  <si>
    <t>тыс.руб.</t>
  </si>
  <si>
    <t xml:space="preserve"> 1 00 00000 00 0000 </t>
  </si>
  <si>
    <t>000</t>
  </si>
  <si>
    <t>110</t>
  </si>
  <si>
    <t xml:space="preserve"> 2 00 00000 00 0000 </t>
  </si>
  <si>
    <t xml:space="preserve"> 2 02 03000 00 0000 </t>
  </si>
  <si>
    <t xml:space="preserve"> 2 02 03024 00 0000 </t>
  </si>
  <si>
    <t xml:space="preserve"> 2 02 03027 00 0000 </t>
  </si>
  <si>
    <t xml:space="preserve">2 02 03027 00 0000 </t>
  </si>
  <si>
    <t xml:space="preserve"> 1 05 01010 01 0000 </t>
  </si>
  <si>
    <t xml:space="preserve"> 1 05 01020 01 0000 </t>
  </si>
  <si>
    <t xml:space="preserve"> 1 05 01050 01 0000 </t>
  </si>
  <si>
    <t xml:space="preserve"> 1 05 02000 02 0000 </t>
  </si>
  <si>
    <t xml:space="preserve"> 1 06 00000 00 0000</t>
  </si>
  <si>
    <t xml:space="preserve"> 1 06 01010 03 0000 </t>
  </si>
  <si>
    <t xml:space="preserve"> 1 13 03030 03 0000 </t>
  </si>
  <si>
    <t xml:space="preserve">1 16 00000 00 0000 </t>
  </si>
  <si>
    <t>1 16 06000 01 0000</t>
  </si>
  <si>
    <t xml:space="preserve"> 1 16 09030 03 0000 </t>
  </si>
  <si>
    <t xml:space="preserve"> 1 05 00000 00 0000</t>
  </si>
  <si>
    <t xml:space="preserve"> Наименование источника доходов</t>
  </si>
  <si>
    <t>Минимальный налог, зачисляемый в бюджеты субъектов РФ</t>
  </si>
  <si>
    <t>Код ГБРС</t>
  </si>
  <si>
    <t>Код раздела, подраздела</t>
  </si>
  <si>
    <t/>
  </si>
  <si>
    <t>Глава муниципального образования</t>
  </si>
  <si>
    <t>0200100</t>
  </si>
  <si>
    <t xml:space="preserve">Оплата труда и начисления на выплаты по оплате труда </t>
  </si>
  <si>
    <t>Депутаты, осуществляющие свои полномочия на постоянной основе</t>
  </si>
  <si>
    <t>0020301</t>
  </si>
  <si>
    <t>Компенсация депутатам, осуществляющие свои полномочия на непостоянной основе</t>
  </si>
  <si>
    <t>0020302</t>
  </si>
  <si>
    <t>Аппарат представительного органа муниципального образования</t>
  </si>
  <si>
    <t>0020400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</si>
  <si>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</si>
  <si>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</si>
  <si>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916</t>
  </si>
  <si>
    <t>Глава местной администрации</t>
  </si>
  <si>
    <t>0020500</t>
  </si>
  <si>
    <t>Содержание и обеспечение деятельности местной администрации по решению вопросов местного значения</t>
  </si>
  <si>
    <t>0020601</t>
  </si>
  <si>
    <t>Резервные фонды</t>
  </si>
  <si>
    <t>0700100</t>
  </si>
  <si>
    <t>0900100</t>
  </si>
  <si>
    <t>7951000</t>
  </si>
  <si>
    <t>Субсидии некоммерческим организациям (за исключением муниципальных учреждений)</t>
  </si>
  <si>
    <t>Защита населения и территории от чрезвычайных ситуаций природного и техногенного характера, гражданская оборона</t>
  </si>
  <si>
    <t>7950700</t>
  </si>
  <si>
    <t>7950701</t>
  </si>
  <si>
    <t>Благоустройство</t>
  </si>
  <si>
    <t>7950300</t>
  </si>
  <si>
    <t>Молодежная политика и оздоровление детей</t>
  </si>
  <si>
    <t>Муниципальная целевая программа по проведению работ по военно-патриотическому воспитанию молодежи на территории МО, участие в работе призывной комиссии по постановке граждан на воинский учет на территории МО</t>
  </si>
  <si>
    <t>7950600</t>
  </si>
  <si>
    <t>7950800</t>
  </si>
  <si>
    <t>Муниципальная целевая программа по проведению оплачиваемых общественных работ; временного трудоустройства несовершеннолетних в возрасте от 14 до 18 лет в свободное от учебы время</t>
  </si>
  <si>
    <t>7951100</t>
  </si>
  <si>
    <t>7950400</t>
  </si>
  <si>
    <t>Массовый спорт</t>
  </si>
  <si>
    <t>7950900</t>
  </si>
  <si>
    <t>4570100</t>
  </si>
  <si>
    <t>МЕСТНАЯ АДМИНИСТРАЦИЯ МУНИЦИПАЛЬНОГО ОБРАЗОВАНИЯ МУНИЦИПАЛЬНЫЙ ОКРУГ ПАРНАС (916)</t>
  </si>
  <si>
    <t>Уплата прочих налогов, сборов и иных платежей</t>
  </si>
  <si>
    <t>Профессиональная подготовка, переподготовка и повышение квалификации</t>
  </si>
  <si>
    <t>0705</t>
  </si>
  <si>
    <t>Прочая закупка товаров, работ и услуг для муниципальных нужд</t>
  </si>
  <si>
    <t xml:space="preserve">Социальная политика </t>
  </si>
  <si>
    <t>Социальное обеспечение населения</t>
  </si>
  <si>
    <t>1003</t>
  </si>
  <si>
    <t xml:space="preserve"> 1 05 00000 00 0000 000</t>
  </si>
  <si>
    <t xml:space="preserve"> 1 05 01010 01 0000  110</t>
  </si>
  <si>
    <t xml:space="preserve"> 1 05 02000 02 0000 110</t>
  </si>
  <si>
    <t>1 16 00000 00 0000 000</t>
  </si>
  <si>
    <t xml:space="preserve"> 1 16 09030 03 0000  140</t>
  </si>
  <si>
    <t xml:space="preserve"> 1 00 00000 00 0000 000</t>
  </si>
  <si>
    <t xml:space="preserve"> 1 05 01020 01 0000 110</t>
  </si>
  <si>
    <t xml:space="preserve"> 1 05 01050 01 0000 110</t>
  </si>
  <si>
    <t xml:space="preserve"> 1 06 00000 00 0000 000</t>
  </si>
  <si>
    <t xml:space="preserve"> 1 06 01010 03 0000 110</t>
  </si>
  <si>
    <t xml:space="preserve"> 1 13 03030 03 0000 000</t>
  </si>
  <si>
    <t xml:space="preserve"> 1 13 02993 03 0000 130</t>
  </si>
  <si>
    <t>1 16 06000 01 0000 140</t>
  </si>
  <si>
    <t xml:space="preserve"> 1 16 09030 03 0000 140</t>
  </si>
  <si>
    <t xml:space="preserve"> 2 00 00000 00 0000 000</t>
  </si>
  <si>
    <t xml:space="preserve"> 2 02 03000 00 0000 151</t>
  </si>
  <si>
    <t xml:space="preserve"> 2 02 03024 00 0000 151</t>
  </si>
  <si>
    <t xml:space="preserve"> 2 02 03027 00 0000 151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</si>
  <si>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</si>
  <si>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</si>
  <si>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</si>
  <si>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Субвенции бюджетам внутригородских муниципальных образований по определению лиц, уполномоченных составлять протоколы об административных правонарушениях</t>
  </si>
  <si>
    <t>Субвенции бюджетам внутригородских муниципальных образований на выполнение отдельных гос.полномочий по организации и осуществлению деятельности по  опеке и попечительству</t>
  </si>
  <si>
    <t>Субвенции бюджетам внутригородских муниципальных образований на содержание ребенка в семье опекуна и приемной семье</t>
  </si>
  <si>
    <t>Субвенции бюджетам внутригородских муниципальных образований на вознаграждение, причитающееся приемному родителю</t>
  </si>
  <si>
    <t xml:space="preserve">Код экономической классификации доходов </t>
  </si>
  <si>
    <t xml:space="preserve">Муниципальная программа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самоуправления.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</si>
  <si>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>Образование</t>
  </si>
  <si>
    <t>Численность муниципальных служащих ИК МО МО Парнас</t>
  </si>
  <si>
    <t>1 чел.</t>
  </si>
  <si>
    <t xml:space="preserve">Увеличение прочих остатков денежных средств бюджетов внутригородских муниципальных образований Санкт-Петербурга </t>
  </si>
  <si>
    <t xml:space="preserve">Уменьшение прочих остатков денежных средств бюджетов внутригородских муниципальных образований Санкт-Петербурга </t>
  </si>
  <si>
    <t xml:space="preserve"> 1 05 04030 02 0000 </t>
  </si>
  <si>
    <t>Налог, взимаемый в связи с применением патентной системы налогообложения, зачисляемый в бюджеты городов федерального значения  Москвы и Санкт-Петербурга</t>
  </si>
  <si>
    <t xml:space="preserve"> 1 05 04030 02 0000 110</t>
  </si>
  <si>
    <t>182</t>
  </si>
  <si>
    <t>2 02 03027 00 0000 151</t>
  </si>
  <si>
    <t>Участие ОМСУ в межмуниципальном сотрудничестве</t>
  </si>
  <si>
    <t>0804</t>
  </si>
  <si>
    <t>Обеспечение проведения выборов и референдумов</t>
  </si>
  <si>
    <t>0107</t>
  </si>
  <si>
    <t>Социальная помощь</t>
  </si>
  <si>
    <t>Выплата денежных средств на вознаграждение приемным родителям из местного бюджета</t>
  </si>
  <si>
    <t>Формирование архивных фондов органов местного самоуправления, муниципальных предприятий и учреждений</t>
  </si>
  <si>
    <t>0920500</t>
  </si>
  <si>
    <t>МУНИЦИПАЛЬНЫЙ СОВЕТ ВНУТРИГОРОДСКОГО  МУНИЦИПАЛЬНОГО ОБРАЗОВАНИЯ САНКТ-ПЕТЕРБУРГА  МУНИЦИПАЛЬНЫЙ ОКРУГ ПАРНАС (978)</t>
  </si>
  <si>
    <t>Избирательная комиссия МО Парнас (967)</t>
  </si>
  <si>
    <t>967</t>
  </si>
  <si>
    <t>Содержание и материальное обеспечение деятельности избирательной комиссии муниципального образования, действующей на постоянной основе</t>
  </si>
  <si>
    <t>0020700</t>
  </si>
  <si>
    <t>Культура, кинематография</t>
  </si>
  <si>
    <t xml:space="preserve">Пособия, компенсации, меры социальной поддержки населения по публичным нормативным обязательствам </t>
  </si>
  <si>
    <t>Пенсии, пособия, выплачиваемые организациями  сектора государственного управления</t>
  </si>
  <si>
    <t>Пособия по социальной помощи населению</t>
  </si>
  <si>
    <t>Иные выплаты населению</t>
  </si>
  <si>
    <t>5120004</t>
  </si>
  <si>
    <t xml:space="preserve">Обслуживающий персонал </t>
  </si>
  <si>
    <t>Муниципальная  программа мероприятий, направленных на решение вопроса местного значения по осуществлению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</si>
  <si>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Муниципальная программа по информированию населения МО Парнас о деятельности местной администрации и муниципального совета ВМО Парнас</t>
  </si>
  <si>
    <t>Муниципальная программа 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</si>
  <si>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Муниципальная  программа мероприятий, направленных на решение вопроса местного значения по организации в установленном порядке сбора и обмена информацией в области защиты населения и территорий от чрезвычайных ситуаций, обеспечение своевременного оповещения и информирования населения об угрозе возникновения или о возникновении чрезвычайной ситуации</t>
  </si>
  <si>
    <t xml:space="preserve">Муниципальная  программа мероприятий, направленных на решение вопроса местного значенияпо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
</t>
  </si>
  <si>
    <t>Муниципальная  программа мероприятий, направленных на решение вопроса местного значения по  осуществлению благоустройства территории муниципального образования</t>
  </si>
  <si>
    <t>Муниципальная  программа мероприятий, направленных на решение вопроса местного значения по профилактике ДТТ на территории МО</t>
  </si>
  <si>
    <t xml:space="preserve">Муниципальная программа мероприятий, направленных на решение вопроса местного значения по организации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 депутатов представительных органов муниципальных образований, а также профессиональной  подготовки, переподготовки и повышения квалификации муниципальных служащих и работников муниципальных учреждений </t>
  </si>
  <si>
    <t xml:space="preserve">Муниципальная программа мероприятий, направленных на решение вопроса местного значения по проведению работ по военно-патриотическому воспитанию граждан РФ  на территории муниципального образования, участие в работе призывной комиссии и комиссии по постановке граждан на воинский учет на территории муниципального образования
</t>
  </si>
  <si>
    <t>Муниципальная программа мероприятий, направленных на решение вопроса местного значения по проведения оплачиваемых общественных работ;  временного трудоустройства несовершеннолетних в возрасте от 14 до 18 лет в свободное от  учебы время</t>
  </si>
  <si>
    <t>Муниципальная программа мероприятий, направленных на решение вопроса местного значения по организации и проведению местных и участие в организации и проведении городских праздничных и иных зрелищных мероприятий</t>
  </si>
  <si>
    <t>Муниципальная программа мероприятий, направленных на решение вопроса местного значения по организации и проведению досуговых мероприятий для жителей, проживающих на территории муниципального образования</t>
  </si>
  <si>
    <t>Муниципальная программа мероприятий, направленных на решение вопроса местного значения по созданию условий для развития на территории муниципального образования массовой физической культуры и спорта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</si>
  <si>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муниципального совета МО Парнас</t>
  </si>
  <si>
    <t>Муниципальная программа мероприятий, направленных на решение вопроса местного значения по учреждению печатного средства массовой информации местной администрации МО Парнас</t>
  </si>
  <si>
    <t>Иные бюджетные ассигнования</t>
  </si>
  <si>
    <t>Источники внутреннего финансирования дефицита местного бюджета по кодам групп, подгрупп, статей, видов источников финансирования дефицитов бюджетов, классификации операции сектора государственного управления, относящихся к источникам финансированию дефицитов бюджетов</t>
  </si>
  <si>
    <t xml:space="preserve">Источники  финансирования дефицита местного бюджета </t>
  </si>
  <si>
    <t>Код</t>
  </si>
  <si>
    <t xml:space="preserve">Наименование источника дефицита </t>
  </si>
  <si>
    <t>000 0100 0000 00 0000 000</t>
  </si>
  <si>
    <t>Источники внутреннего финансирования дефицитов бюджетов</t>
  </si>
  <si>
    <t>000 0105 02 01 03 0000000</t>
  </si>
  <si>
    <t>000 0105 02 01 03 0000 000</t>
  </si>
  <si>
    <t>Исполнение за 1 кв. 2015 г.</t>
  </si>
  <si>
    <t>Другие виды прочих доходов от компенсации затрат бюджетов внутригородскхи муниципальных образований Санкт-Петербурга</t>
  </si>
  <si>
    <t xml:space="preserve"> 0 13 02993 03 0100 </t>
  </si>
  <si>
    <t xml:space="preserve"> 1 13 02993 03 0200 </t>
  </si>
  <si>
    <t>ОХРАНА ОКРУЖАЮЩЕЙ СРЕДЫ</t>
  </si>
  <si>
    <t>0600</t>
  </si>
  <si>
    <t>0605</t>
  </si>
  <si>
    <t>Муниципальная  программа мероприятий, направленных на решение вопроса местного значения по  охране окружающей среды в границах муниципального образования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</si>
  <si>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</si>
  <si>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 опекуна и  приемной 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</si>
  <si>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 за счет субвенций из бюджета Санкт-Петербурга</t>
  </si>
  <si>
    <t>Охрана окружающей среды</t>
  </si>
  <si>
    <t>0028031</t>
  </si>
  <si>
    <t>5118033</t>
  </si>
  <si>
    <t>5118034</t>
  </si>
  <si>
    <t>0028010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</si>
  <si>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</si>
  <si>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Приложение № 1 к Постановлению МА МО МО Парнас от 20.04.2015г. № 16-п</t>
  </si>
  <si>
    <t>Приложение № 2 к Постановлению МА МО МО Парнас от 20.04.2015г. № 16-п</t>
  </si>
  <si>
    <t>Приложение № 3 к Постановлению МА МО МО Парнас от 20.04.2015г. № 16-п</t>
  </si>
  <si>
    <t>Приложение № 4 к Постановлению МА МО МО Парнас от 20.04.2015г. № 16-п</t>
  </si>
  <si>
    <t xml:space="preserve">Приложение № 5 к Постановлению МА МО МО Парнас от 20.04.2015г. № 16-п                                                  </t>
  </si>
  <si>
    <t xml:space="preserve">Приложение № 6 к Постановлению МА МО МО Парнас от 20.04.2015г. № 16-п                                  </t>
  </si>
  <si>
    <t xml:space="preserve">Приложение № 7 к Постановлению МА МО МО Парнас от 20.04.2015г. № 16-п                                                  </t>
  </si>
  <si>
    <t>Показатели исполнения местного  бюджета МО Парнас за I квартал 2015 г.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</si>
  <si>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Показатели исполнения местного  бюджета МО Парнас за I квартал 2015 г. по   кодам  классификации доходов </t>
  </si>
  <si>
    <t>Показатели расходов местного бюджета МО Парнас распределению бюджетных ассигнований бюджета за I квартал 2015 год</t>
  </si>
  <si>
    <t>Показатели расходов местного бюджета МО Парнас по ведомственной структуре расходов местного  бюджета за I квартал 2015 год</t>
  </si>
  <si>
    <t>МО МО Парнас за I квартал 2015 года</t>
  </si>
  <si>
    <t>Показатели  численности муниципальных служащих органов местного самоуправления МО Парнас и затратах на денежное содержание  за I квартал 2015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</si>
</sst>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%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&quot;$&quot;* #,##0.00_);_(&quot;$&quot;* \(#,##0.00\);_(&quot;$&quot;* &quot;-&quot;??_);_(@_)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8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1" fontId="2" fillId="0" borderId="0" xfId="0" applyNumberFormat="1" applyFont="1" applyBorder="1" applyAlignment="1">
      <alignment horizontal="justify" vertical="center"/>
    </xf>
    <xf numFmtId="49" fontId="2" fillId="0" borderId="0" xfId="0" applyNumberFormat="1" applyFont="1" applyBorder="1" applyAlignment="1">
      <alignment horizontal="justify" vertical="justify"/>
    </xf>
    <xf numFmtId="164" fontId="2" fillId="0" borderId="0" xfId="0" applyNumberFormat="1" applyFont="1" applyBorder="1" applyAlignment="1">
      <alignment horizontal="justify" vertical="justify"/>
    </xf>
    <xf numFmtId="0" fontId="6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justify"/>
    </xf>
    <xf numFmtId="4" fontId="2" fillId="0" borderId="0" xfId="0" applyNumberFormat="1" applyFont="1" applyBorder="1" applyAlignment="1">
      <alignment horizontal="center" vertical="justify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4" fontId="4" fillId="0" borderId="2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167" fontId="9" fillId="0" borderId="13" xfId="42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167" fontId="9" fillId="0" borderId="13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left" wrapText="1"/>
    </xf>
    <xf numFmtId="167" fontId="8" fillId="0" borderId="13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164" fontId="5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3" xfId="0" applyFont="1" applyBorder="1" applyAlignment="1">
      <alignment/>
    </xf>
    <xf numFmtId="49" fontId="37" fillId="0" borderId="13" xfId="0" applyNumberFormat="1" applyFont="1" applyBorder="1" applyAlignment="1">
      <alignment/>
    </xf>
    <xf numFmtId="49" fontId="37" fillId="0" borderId="13" xfId="0" applyNumberFormat="1" applyFont="1" applyBorder="1" applyAlignment="1">
      <alignment horizontal="left"/>
    </xf>
    <xf numFmtId="0" fontId="37" fillId="0" borderId="13" xfId="0" applyFont="1" applyBorder="1" applyAlignment="1">
      <alignment horizontal="left"/>
    </xf>
    <xf numFmtId="0" fontId="38" fillId="0" borderId="13" xfId="0" applyFont="1" applyBorder="1" applyAlignment="1">
      <alignment/>
    </xf>
    <xf numFmtId="49" fontId="38" fillId="0" borderId="13" xfId="0" applyNumberFormat="1" applyFont="1" applyBorder="1" applyAlignment="1">
      <alignment horizontal="left"/>
    </xf>
    <xf numFmtId="49" fontId="38" fillId="0" borderId="13" xfId="0" applyNumberFormat="1" applyFont="1" applyBorder="1" applyAlignment="1">
      <alignment/>
    </xf>
    <xf numFmtId="2" fontId="14" fillId="0" borderId="2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167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 wrapText="1"/>
    </xf>
    <xf numFmtId="4" fontId="14" fillId="0" borderId="26" xfId="0" applyNumberFormat="1" applyFont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justify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28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0" borderId="27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justify" vertical="center" wrapText="1"/>
    </xf>
    <xf numFmtId="4" fontId="15" fillId="0" borderId="26" xfId="0" applyNumberFormat="1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justify" vertical="center"/>
    </xf>
    <xf numFmtId="4" fontId="14" fillId="0" borderId="29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justify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 vertical="center"/>
    </xf>
    <xf numFmtId="4" fontId="15" fillId="0" borderId="27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justify" vertical="center"/>
    </xf>
    <xf numFmtId="4" fontId="14" fillId="0" borderId="28" xfId="0" applyNumberFormat="1" applyFont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" fontId="14" fillId="0" borderId="31" xfId="0" applyNumberFormat="1" applyFont="1" applyBorder="1" applyAlignment="1">
      <alignment horizontal="center" vertical="justify"/>
    </xf>
    <xf numFmtId="4" fontId="14" fillId="0" borderId="32" xfId="0" applyNumberFormat="1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/>
    </xf>
    <xf numFmtId="0" fontId="15" fillId="0" borderId="26" xfId="0" applyFont="1" applyBorder="1" applyAlignment="1">
      <alignment horizontal="center"/>
    </xf>
    <xf numFmtId="164" fontId="15" fillId="0" borderId="26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0" fontId="16" fillId="0" borderId="13" xfId="0" applyFont="1" applyBorder="1" applyAlignment="1">
      <alignment horizontal="justify" vertical="justify" wrapText="1"/>
    </xf>
    <xf numFmtId="49" fontId="15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 horizontal="center"/>
    </xf>
    <xf numFmtId="164" fontId="15" fillId="0" borderId="13" xfId="0" applyNumberFormat="1" applyFont="1" applyBorder="1" applyAlignment="1">
      <alignment horizontal="right"/>
    </xf>
    <xf numFmtId="4" fontId="15" fillId="0" borderId="13" xfId="0" applyNumberFormat="1" applyFont="1" applyFill="1" applyBorder="1" applyAlignment="1">
      <alignment horizontal="right"/>
    </xf>
    <xf numFmtId="0" fontId="16" fillId="0" borderId="30" xfId="0" applyFont="1" applyBorder="1" applyAlignment="1">
      <alignment horizontal="justify" vertical="justify" wrapText="1"/>
    </xf>
    <xf numFmtId="0" fontId="16" fillId="0" borderId="30" xfId="0" applyFont="1" applyBorder="1" applyAlignment="1">
      <alignment horizontal="left" wrapText="1"/>
    </xf>
    <xf numFmtId="4" fontId="15" fillId="0" borderId="13" xfId="0" applyNumberFormat="1" applyFont="1" applyFill="1" applyBorder="1" applyAlignment="1">
      <alignment/>
    </xf>
    <xf numFmtId="0" fontId="16" fillId="0" borderId="13" xfId="0" applyFont="1" applyBorder="1" applyAlignment="1">
      <alignment horizontal="left" wrapText="1"/>
    </xf>
    <xf numFmtId="49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64" fontId="14" fillId="0" borderId="13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0" fontId="16" fillId="0" borderId="13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16" fillId="0" borderId="30" xfId="0" applyFont="1" applyFill="1" applyBorder="1" applyAlignment="1">
      <alignment wrapText="1"/>
    </xf>
    <xf numFmtId="49" fontId="15" fillId="0" borderId="30" xfId="0" applyNumberFormat="1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164" fontId="15" fillId="0" borderId="30" xfId="0" applyNumberFormat="1" applyFont="1" applyBorder="1" applyAlignment="1">
      <alignment horizontal="right"/>
    </xf>
    <xf numFmtId="4" fontId="15" fillId="0" borderId="30" xfId="0" applyNumberFormat="1" applyFont="1" applyFill="1" applyBorder="1" applyAlignment="1">
      <alignment horizontal="right"/>
    </xf>
    <xf numFmtId="4" fontId="15" fillId="0" borderId="30" xfId="0" applyNumberFormat="1" applyFont="1" applyFill="1" applyBorder="1" applyAlignment="1">
      <alignment/>
    </xf>
    <xf numFmtId="0" fontId="16" fillId="0" borderId="26" xfId="0" applyFont="1" applyBorder="1" applyAlignment="1">
      <alignment wrapText="1"/>
    </xf>
    <xf numFmtId="49" fontId="15" fillId="0" borderId="26" xfId="0" applyNumberFormat="1" applyFont="1" applyBorder="1" applyAlignment="1">
      <alignment horizontal="center"/>
    </xf>
    <xf numFmtId="0" fontId="14" fillId="0" borderId="26" xfId="0" applyFont="1" applyBorder="1" applyAlignment="1">
      <alignment/>
    </xf>
    <xf numFmtId="164" fontId="14" fillId="0" borderId="26" xfId="0" applyNumberFormat="1" applyFont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5" fillId="0" borderId="26" xfId="0" applyNumberFormat="1" applyFont="1" applyFill="1" applyBorder="1" applyAlignment="1">
      <alignment horizontal="right"/>
    </xf>
    <xf numFmtId="0" fontId="14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right"/>
    </xf>
    <xf numFmtId="0" fontId="16" fillId="0" borderId="33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4" fontId="15" fillId="0" borderId="26" xfId="0" applyNumberFormat="1" applyFont="1" applyBorder="1" applyAlignment="1">
      <alignment horizontal="right"/>
    </xf>
    <xf numFmtId="4" fontId="14" fillId="0" borderId="13" xfId="0" applyNumberFormat="1" applyFont="1" applyFill="1" applyBorder="1" applyAlignment="1">
      <alignment/>
    </xf>
    <xf numFmtId="49" fontId="15" fillId="0" borderId="2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164" fontId="15" fillId="0" borderId="20" xfId="0" applyNumberFormat="1" applyFont="1" applyBorder="1" applyAlignment="1">
      <alignment horizontal="right"/>
    </xf>
    <xf numFmtId="4" fontId="15" fillId="0" borderId="20" xfId="0" applyNumberFormat="1" applyFont="1" applyFill="1" applyBorder="1" applyAlignment="1">
      <alignment horizontal="right"/>
    </xf>
    <xf numFmtId="4" fontId="15" fillId="0" borderId="20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left" wrapText="1"/>
    </xf>
    <xf numFmtId="0" fontId="15" fillId="0" borderId="34" xfId="0" applyFont="1" applyBorder="1" applyAlignment="1">
      <alignment/>
    </xf>
    <xf numFmtId="0" fontId="14" fillId="0" borderId="35" xfId="0" applyFont="1" applyBorder="1" applyAlignment="1">
      <alignment horizontal="center"/>
    </xf>
    <xf numFmtId="0" fontId="15" fillId="0" borderId="35" xfId="0" applyFont="1" applyBorder="1" applyAlignment="1">
      <alignment/>
    </xf>
    <xf numFmtId="4" fontId="14" fillId="0" borderId="36" xfId="0" applyNumberFormat="1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 applyAlignment="1">
      <alignment horizontal="justify" vertical="justify" wrapText="1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wrapText="1"/>
    </xf>
    <xf numFmtId="0" fontId="18" fillId="0" borderId="30" xfId="0" applyFont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167" fontId="11" fillId="0" borderId="13" xfId="0" applyNumberFormat="1" applyFont="1" applyFill="1" applyBorder="1" applyAlignment="1">
      <alignment horizontal="right" wrapText="1"/>
    </xf>
    <xf numFmtId="4" fontId="39" fillId="0" borderId="20" xfId="0" applyNumberFormat="1" applyFont="1" applyFill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39" fillId="0" borderId="13" xfId="0" applyFont="1" applyFill="1" applyBorder="1" applyAlignment="1">
      <alignment/>
    </xf>
    <xf numFmtId="4" fontId="39" fillId="0" borderId="13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49" fontId="14" fillId="0" borderId="37" xfId="0" applyNumberFormat="1" applyFont="1" applyBorder="1" applyAlignment="1">
      <alignment horizontal="center" vertical="justify"/>
    </xf>
    <xf numFmtId="49" fontId="14" fillId="0" borderId="38" xfId="0" applyNumberFormat="1" applyFont="1" applyBorder="1" applyAlignment="1">
      <alignment horizontal="center" vertical="justify"/>
    </xf>
    <xf numFmtId="49" fontId="14" fillId="0" borderId="39" xfId="0" applyNumberFormat="1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9" fontId="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5" zoomScaleNormal="85" zoomScalePageLayoutView="0" workbookViewId="0" topLeftCell="A1">
      <selection activeCell="A3" sqref="A3:I3"/>
    </sheetView>
  </sheetViews>
  <sheetFormatPr defaultColWidth="9.00390625" defaultRowHeight="12.75"/>
  <cols>
    <col min="1" max="1" width="18.125" style="0" customWidth="1"/>
    <col min="2" max="2" width="22.25390625" style="0" customWidth="1"/>
    <col min="3" max="3" width="20.125" style="0" customWidth="1"/>
    <col min="4" max="4" width="69.375" style="0" customWidth="1"/>
    <col min="5" max="6" width="8.75390625" style="0" hidden="1" customWidth="1"/>
    <col min="7" max="7" width="0.37109375" style="0" hidden="1" customWidth="1"/>
    <col min="8" max="8" width="0.12890625" style="0" hidden="1" customWidth="1"/>
    <col min="9" max="9" width="24.00390625" style="0" customWidth="1"/>
    <col min="11" max="11" width="16.00390625" style="0" customWidth="1"/>
  </cols>
  <sheetData>
    <row r="1" spans="1:12" ht="18" customHeight="1">
      <c r="A1" s="199" t="s">
        <v>259</v>
      </c>
      <c r="B1" s="200"/>
      <c r="C1" s="200"/>
      <c r="D1" s="200"/>
      <c r="E1" s="200"/>
      <c r="F1" s="200"/>
      <c r="G1" s="200"/>
      <c r="H1" s="200"/>
      <c r="I1" s="200"/>
      <c r="J1" s="29"/>
      <c r="K1" s="29"/>
      <c r="L1" s="29"/>
    </row>
    <row r="2" spans="1:10" ht="5.25" customHeight="1">
      <c r="A2" s="7"/>
      <c r="B2" s="7"/>
      <c r="C2" s="7"/>
      <c r="D2" s="7"/>
      <c r="E2" s="7"/>
      <c r="F2" s="2"/>
      <c r="G2" s="2"/>
      <c r="H2" s="2"/>
      <c r="I2" s="2"/>
      <c r="J2" s="2"/>
    </row>
    <row r="3" spans="1:10" ht="41.25" customHeight="1">
      <c r="A3" s="201" t="s">
        <v>266</v>
      </c>
      <c r="B3" s="202"/>
      <c r="C3" s="202"/>
      <c r="D3" s="202"/>
      <c r="E3" s="202"/>
      <c r="F3" s="202"/>
      <c r="G3" s="202"/>
      <c r="H3" s="202"/>
      <c r="I3" s="202"/>
      <c r="J3" s="2"/>
    </row>
    <row r="4" spans="1:10" ht="27" customHeight="1" thickBot="1">
      <c r="A4" s="1"/>
      <c r="B4" s="11"/>
      <c r="C4" s="11"/>
      <c r="D4" s="11"/>
      <c r="E4" s="11"/>
      <c r="F4" s="11"/>
      <c r="G4" s="11"/>
      <c r="H4" s="11"/>
      <c r="I4" s="11" t="s">
        <v>92</v>
      </c>
      <c r="J4" s="2"/>
    </row>
    <row r="5" spans="1:9" ht="65.25" customHeight="1" thickBot="1">
      <c r="A5" s="79" t="s">
        <v>90</v>
      </c>
      <c r="B5" s="80" t="s">
        <v>91</v>
      </c>
      <c r="C5" s="81" t="s">
        <v>186</v>
      </c>
      <c r="D5" s="82" t="s">
        <v>112</v>
      </c>
      <c r="E5" s="83" t="s">
        <v>34</v>
      </c>
      <c r="F5" s="84" t="s">
        <v>35</v>
      </c>
      <c r="G5" s="82" t="s">
        <v>9</v>
      </c>
      <c r="H5" s="85" t="s">
        <v>10</v>
      </c>
      <c r="I5" s="49" t="s">
        <v>242</v>
      </c>
    </row>
    <row r="6" spans="1:9" ht="27.75" customHeight="1">
      <c r="A6" s="86" t="s">
        <v>94</v>
      </c>
      <c r="B6" s="87" t="s">
        <v>93</v>
      </c>
      <c r="C6" s="86" t="s">
        <v>94</v>
      </c>
      <c r="D6" s="88" t="s">
        <v>54</v>
      </c>
      <c r="E6" s="89" t="e">
        <f>E7+E13+E18</f>
        <v>#REF!</v>
      </c>
      <c r="F6" s="89" t="e">
        <f>F7+F13+F18</f>
        <v>#REF!</v>
      </c>
      <c r="G6" s="89" t="e">
        <f>G7+G13+G18</f>
        <v>#REF!</v>
      </c>
      <c r="H6" s="89" t="e">
        <f>H7+H13+H18</f>
        <v>#REF!</v>
      </c>
      <c r="I6" s="90">
        <f>I7+I13+I18+I15</f>
        <v>14766.109999999999</v>
      </c>
    </row>
    <row r="7" spans="1:9" ht="15">
      <c r="A7" s="91" t="s">
        <v>94</v>
      </c>
      <c r="B7" s="92" t="s">
        <v>111</v>
      </c>
      <c r="C7" s="91" t="s">
        <v>94</v>
      </c>
      <c r="D7" s="93" t="s">
        <v>36</v>
      </c>
      <c r="E7" s="94" t="e">
        <f>E8+E9+E11</f>
        <v>#REF!</v>
      </c>
      <c r="F7" s="94" t="e">
        <f>F8+F9+F11</f>
        <v>#REF!</v>
      </c>
      <c r="G7" s="94" t="e">
        <f>G8+G9+G11</f>
        <v>#REF!</v>
      </c>
      <c r="H7" s="94" t="e">
        <f>H8+H9+H11</f>
        <v>#REF!</v>
      </c>
      <c r="I7" s="95">
        <f>I8+I9+I11+I10+I12</f>
        <v>11190.16</v>
      </c>
    </row>
    <row r="8" spans="1:9" ht="32.25" customHeight="1">
      <c r="A8" s="96">
        <v>182</v>
      </c>
      <c r="B8" s="97" t="s">
        <v>101</v>
      </c>
      <c r="C8" s="97">
        <v>110</v>
      </c>
      <c r="D8" s="98" t="s">
        <v>179</v>
      </c>
      <c r="E8" s="99" t="e">
        <f>#REF!+E9</f>
        <v>#REF!</v>
      </c>
      <c r="F8" s="99" t="e">
        <f>#REF!+F9</f>
        <v>#REF!</v>
      </c>
      <c r="G8" s="99" t="e">
        <f>#REF!+G9</f>
        <v>#REF!</v>
      </c>
      <c r="H8" s="100" t="e">
        <f>#REF!+H9</f>
        <v>#REF!</v>
      </c>
      <c r="I8" s="101">
        <v>5791.53</v>
      </c>
    </row>
    <row r="9" spans="1:9" ht="42.75" customHeight="1">
      <c r="A9" s="96">
        <v>182</v>
      </c>
      <c r="B9" s="97" t="s">
        <v>102</v>
      </c>
      <c r="C9" s="97">
        <v>110</v>
      </c>
      <c r="D9" s="98" t="s">
        <v>180</v>
      </c>
      <c r="E9" s="99">
        <v>1400</v>
      </c>
      <c r="F9" s="99">
        <v>5600</v>
      </c>
      <c r="G9" s="99">
        <f>4000+1870</f>
        <v>5870</v>
      </c>
      <c r="H9" s="100">
        <v>4000</v>
      </c>
      <c r="I9" s="102">
        <v>2190.67</v>
      </c>
    </row>
    <row r="10" spans="1:9" ht="27.75" customHeight="1">
      <c r="A10" s="96">
        <v>182</v>
      </c>
      <c r="B10" s="97" t="s">
        <v>103</v>
      </c>
      <c r="C10" s="97">
        <v>110</v>
      </c>
      <c r="D10" s="98" t="s">
        <v>113</v>
      </c>
      <c r="E10" s="99"/>
      <c r="F10" s="99"/>
      <c r="G10" s="99"/>
      <c r="H10" s="100"/>
      <c r="I10" s="103">
        <v>890.32</v>
      </c>
    </row>
    <row r="11" spans="1:9" ht="29.25" customHeight="1">
      <c r="A11" s="96">
        <v>182</v>
      </c>
      <c r="B11" s="97" t="s">
        <v>104</v>
      </c>
      <c r="C11" s="97">
        <v>110</v>
      </c>
      <c r="D11" s="104" t="s">
        <v>37</v>
      </c>
      <c r="E11" s="99"/>
      <c r="F11" s="99"/>
      <c r="G11" s="99"/>
      <c r="H11" s="100"/>
      <c r="I11" s="103">
        <v>2310.89</v>
      </c>
    </row>
    <row r="12" spans="1:9" ht="47.25" customHeight="1">
      <c r="A12" s="96">
        <v>182</v>
      </c>
      <c r="B12" s="97" t="s">
        <v>193</v>
      </c>
      <c r="C12" s="97">
        <v>110</v>
      </c>
      <c r="D12" s="104" t="s">
        <v>194</v>
      </c>
      <c r="E12" s="105"/>
      <c r="F12" s="105"/>
      <c r="G12" s="105"/>
      <c r="H12" s="106"/>
      <c r="I12" s="103">
        <v>6.75</v>
      </c>
    </row>
    <row r="13" spans="1:17" ht="29.25" customHeight="1">
      <c r="A13" s="86" t="s">
        <v>94</v>
      </c>
      <c r="B13" s="92" t="s">
        <v>105</v>
      </c>
      <c r="C13" s="86" t="s">
        <v>94</v>
      </c>
      <c r="D13" s="93" t="s">
        <v>47</v>
      </c>
      <c r="E13" s="89" t="e">
        <f>E14+#REF!</f>
        <v>#REF!</v>
      </c>
      <c r="F13" s="89" t="e">
        <f>F14+#REF!</f>
        <v>#REF!</v>
      </c>
      <c r="G13" s="89" t="e">
        <f>G14+#REF!</f>
        <v>#REF!</v>
      </c>
      <c r="H13" s="89" t="e">
        <f>H14+#REF!</f>
        <v>#REF!</v>
      </c>
      <c r="I13" s="90">
        <f>I14</f>
        <v>1865.4</v>
      </c>
      <c r="O13" s="20"/>
      <c r="P13" s="195"/>
      <c r="Q13" s="195"/>
    </row>
    <row r="14" spans="1:17" ht="64.5" customHeight="1">
      <c r="A14" s="91" t="s">
        <v>196</v>
      </c>
      <c r="B14" s="97" t="s">
        <v>106</v>
      </c>
      <c r="C14" s="91" t="s">
        <v>95</v>
      </c>
      <c r="D14" s="107" t="s">
        <v>48</v>
      </c>
      <c r="E14" s="89"/>
      <c r="F14" s="89"/>
      <c r="G14" s="89"/>
      <c r="H14" s="108"/>
      <c r="I14" s="103">
        <v>1865.4</v>
      </c>
      <c r="O14" s="20"/>
      <c r="P14" s="22"/>
      <c r="Q14" s="22"/>
    </row>
    <row r="15" spans="1:17" ht="37.5" customHeight="1">
      <c r="A15" s="91" t="s">
        <v>94</v>
      </c>
      <c r="B15" s="87" t="s">
        <v>107</v>
      </c>
      <c r="C15" s="87">
        <v>130</v>
      </c>
      <c r="D15" s="109" t="s">
        <v>49</v>
      </c>
      <c r="E15" s="105"/>
      <c r="F15" s="105"/>
      <c r="G15" s="110"/>
      <c r="H15" s="111"/>
      <c r="I15" s="90">
        <f>I17+I16</f>
        <v>793.39</v>
      </c>
      <c r="O15" s="20"/>
      <c r="P15" s="20"/>
      <c r="Q15" s="20"/>
    </row>
    <row r="16" spans="1:17" ht="82.5" customHeight="1">
      <c r="A16" s="96">
        <v>867</v>
      </c>
      <c r="B16" s="113" t="s">
        <v>244</v>
      </c>
      <c r="C16" s="114">
        <v>130</v>
      </c>
      <c r="D16" s="115" t="s">
        <v>50</v>
      </c>
      <c r="E16" s="105"/>
      <c r="F16" s="105"/>
      <c r="G16" s="110"/>
      <c r="H16" s="111"/>
      <c r="I16" s="103">
        <v>746.85</v>
      </c>
      <c r="O16" s="20"/>
      <c r="P16" s="20"/>
      <c r="Q16" s="20"/>
    </row>
    <row r="17" spans="1:17" ht="70.5" customHeight="1">
      <c r="A17" s="96">
        <v>916</v>
      </c>
      <c r="B17" s="113" t="s">
        <v>245</v>
      </c>
      <c r="C17" s="114">
        <v>130</v>
      </c>
      <c r="D17" s="115" t="s">
        <v>243</v>
      </c>
      <c r="E17" s="105"/>
      <c r="F17" s="105"/>
      <c r="G17" s="110"/>
      <c r="H17" s="111"/>
      <c r="I17" s="103">
        <v>46.54</v>
      </c>
      <c r="O17" s="20"/>
      <c r="P17" s="20"/>
      <c r="Q17" s="20"/>
    </row>
    <row r="18" spans="1:9" ht="32.25" customHeight="1">
      <c r="A18" s="86" t="s">
        <v>94</v>
      </c>
      <c r="B18" s="87" t="s">
        <v>108</v>
      </c>
      <c r="C18" s="86" t="s">
        <v>94</v>
      </c>
      <c r="D18" s="93" t="s">
        <v>51</v>
      </c>
      <c r="E18" s="89"/>
      <c r="F18" s="89"/>
      <c r="G18" s="89"/>
      <c r="H18" s="116"/>
      <c r="I18" s="117">
        <f>I19+I22+I20+I21</f>
        <v>917.16</v>
      </c>
    </row>
    <row r="19" spans="1:9" ht="59.25" customHeight="1">
      <c r="A19" s="96">
        <v>182</v>
      </c>
      <c r="B19" s="113" t="s">
        <v>109</v>
      </c>
      <c r="C19" s="113">
        <v>140</v>
      </c>
      <c r="D19" s="98" t="s">
        <v>52</v>
      </c>
      <c r="E19" s="105"/>
      <c r="F19" s="105"/>
      <c r="G19" s="105"/>
      <c r="H19" s="100"/>
      <c r="I19" s="103">
        <v>120</v>
      </c>
    </row>
    <row r="20" spans="1:9" ht="59.25" customHeight="1">
      <c r="A20" s="96">
        <v>806</v>
      </c>
      <c r="B20" s="113" t="s">
        <v>110</v>
      </c>
      <c r="C20" s="113">
        <v>140</v>
      </c>
      <c r="D20" s="98" t="s">
        <v>181</v>
      </c>
      <c r="E20" s="105"/>
      <c r="F20" s="105"/>
      <c r="G20" s="105"/>
      <c r="H20" s="100"/>
      <c r="I20" s="103">
        <v>750</v>
      </c>
    </row>
    <row r="21" spans="1:9" ht="59.25" customHeight="1">
      <c r="A21" s="96">
        <v>807</v>
      </c>
      <c r="B21" s="113" t="s">
        <v>110</v>
      </c>
      <c r="C21" s="113">
        <v>140</v>
      </c>
      <c r="D21" s="98" t="s">
        <v>181</v>
      </c>
      <c r="E21" s="105"/>
      <c r="F21" s="105"/>
      <c r="G21" s="105"/>
      <c r="H21" s="100"/>
      <c r="I21" s="103">
        <v>10</v>
      </c>
    </row>
    <row r="22" spans="1:9" ht="60" customHeight="1">
      <c r="A22" s="96">
        <v>848</v>
      </c>
      <c r="B22" s="113" t="s">
        <v>110</v>
      </c>
      <c r="C22" s="113">
        <v>140</v>
      </c>
      <c r="D22" s="98" t="s">
        <v>181</v>
      </c>
      <c r="E22" s="105"/>
      <c r="F22" s="105"/>
      <c r="G22" s="105"/>
      <c r="H22" s="100"/>
      <c r="I22" s="103">
        <v>37.16</v>
      </c>
    </row>
    <row r="23" spans="1:9" ht="15">
      <c r="A23" s="86" t="s">
        <v>94</v>
      </c>
      <c r="B23" s="92" t="s">
        <v>96</v>
      </c>
      <c r="C23" s="86" t="s">
        <v>94</v>
      </c>
      <c r="D23" s="118" t="s">
        <v>38</v>
      </c>
      <c r="E23" s="89" t="e">
        <f>#REF!+E24</f>
        <v>#REF!</v>
      </c>
      <c r="F23" s="89" t="e">
        <f>#REF!+F24</f>
        <v>#REF!</v>
      </c>
      <c r="G23" s="89" t="e">
        <f>#REF!+G24</f>
        <v>#REF!</v>
      </c>
      <c r="H23" s="89" t="e">
        <f>#REF!+H24</f>
        <v>#REF!</v>
      </c>
      <c r="I23" s="90">
        <f>I24</f>
        <v>3528.31</v>
      </c>
    </row>
    <row r="24" spans="1:12" ht="46.5" customHeight="1">
      <c r="A24" s="86" t="s">
        <v>94</v>
      </c>
      <c r="B24" s="119" t="s">
        <v>97</v>
      </c>
      <c r="C24" s="119">
        <v>151</v>
      </c>
      <c r="D24" s="93" t="s">
        <v>53</v>
      </c>
      <c r="E24" s="94">
        <f>E25+E26+E27+E28</f>
        <v>0</v>
      </c>
      <c r="F24" s="94">
        <f>F25+F26+F27+F28</f>
        <v>0</v>
      </c>
      <c r="G24" s="94">
        <f>G25+G26+G27+G28</f>
        <v>0</v>
      </c>
      <c r="H24" s="94">
        <f>H25+H26+H27+H28</f>
        <v>0</v>
      </c>
      <c r="I24" s="95">
        <f>I25+I26+I27+I28</f>
        <v>3528.31</v>
      </c>
      <c r="L24" s="12"/>
    </row>
    <row r="25" spans="1:12" ht="46.5" customHeight="1">
      <c r="A25" s="120">
        <v>916</v>
      </c>
      <c r="B25" s="119" t="s">
        <v>97</v>
      </c>
      <c r="C25" s="119">
        <v>151</v>
      </c>
      <c r="D25" s="98" t="s">
        <v>182</v>
      </c>
      <c r="E25" s="99"/>
      <c r="F25" s="99"/>
      <c r="G25" s="99"/>
      <c r="H25" s="99"/>
      <c r="I25" s="102">
        <v>0</v>
      </c>
      <c r="L25" s="12"/>
    </row>
    <row r="26" spans="1:12" ht="48.75" customHeight="1">
      <c r="A26" s="120">
        <v>916</v>
      </c>
      <c r="B26" s="119" t="s">
        <v>98</v>
      </c>
      <c r="C26" s="119">
        <v>151</v>
      </c>
      <c r="D26" s="98" t="s">
        <v>183</v>
      </c>
      <c r="E26" s="99"/>
      <c r="F26" s="99"/>
      <c r="G26" s="99"/>
      <c r="H26" s="99"/>
      <c r="I26" s="102">
        <v>804.31</v>
      </c>
      <c r="L26" s="12"/>
    </row>
    <row r="27" spans="1:12" ht="48.75" customHeight="1">
      <c r="A27" s="120">
        <v>916</v>
      </c>
      <c r="B27" s="119" t="s">
        <v>99</v>
      </c>
      <c r="C27" s="119">
        <v>151</v>
      </c>
      <c r="D27" s="98" t="s">
        <v>184</v>
      </c>
      <c r="E27" s="99"/>
      <c r="F27" s="99"/>
      <c r="G27" s="99"/>
      <c r="H27" s="99"/>
      <c r="I27" s="102">
        <v>2090</v>
      </c>
      <c r="L27" s="12"/>
    </row>
    <row r="28" spans="1:12" ht="48" customHeight="1">
      <c r="A28" s="120">
        <v>916</v>
      </c>
      <c r="B28" s="119" t="s">
        <v>100</v>
      </c>
      <c r="C28" s="119">
        <v>151</v>
      </c>
      <c r="D28" s="98" t="s">
        <v>185</v>
      </c>
      <c r="E28" s="99"/>
      <c r="F28" s="99"/>
      <c r="G28" s="99"/>
      <c r="H28" s="99"/>
      <c r="I28" s="102">
        <v>634</v>
      </c>
      <c r="L28" s="12"/>
    </row>
    <row r="29" spans="1:9" ht="15.75" thickBot="1">
      <c r="A29" s="196" t="s">
        <v>39</v>
      </c>
      <c r="B29" s="197"/>
      <c r="C29" s="197"/>
      <c r="D29" s="198"/>
      <c r="E29" s="121" t="e">
        <f>E6+E23</f>
        <v>#REF!</v>
      </c>
      <c r="F29" s="121" t="e">
        <f>F6+F23</f>
        <v>#REF!</v>
      </c>
      <c r="G29" s="121" t="e">
        <f>G6+G23</f>
        <v>#REF!</v>
      </c>
      <c r="H29" s="121" t="e">
        <f>H6+H23</f>
        <v>#REF!</v>
      </c>
      <c r="I29" s="122">
        <f>I6+I23</f>
        <v>18294.42</v>
      </c>
    </row>
    <row r="30" spans="1:9" ht="12.75">
      <c r="A30" s="13"/>
      <c r="B30" s="14"/>
      <c r="C30" s="14"/>
      <c r="D30" s="15"/>
      <c r="E30" s="16"/>
      <c r="F30" s="16"/>
      <c r="G30" s="16"/>
      <c r="H30" s="16"/>
      <c r="I30" s="16"/>
    </row>
    <row r="31" spans="2:9" ht="12.75">
      <c r="B31" s="8"/>
      <c r="C31" s="8"/>
      <c r="D31" s="9"/>
      <c r="E31" s="10"/>
      <c r="F31" s="10"/>
      <c r="G31" s="10"/>
      <c r="H31" s="10"/>
      <c r="I31" s="10"/>
    </row>
    <row r="32" spans="2:10" ht="15">
      <c r="B32" s="17"/>
      <c r="C32" s="17"/>
      <c r="D32" s="17"/>
      <c r="E32" s="17"/>
      <c r="F32" s="17"/>
      <c r="G32" s="17"/>
      <c r="H32" s="18"/>
      <c r="I32" s="18"/>
      <c r="J32" s="4"/>
    </row>
    <row r="33" spans="2:10" ht="15.75" customHeight="1" hidden="1">
      <c r="B33" s="17" t="s">
        <v>42</v>
      </c>
      <c r="C33" s="17"/>
      <c r="D33" s="17" t="s">
        <v>43</v>
      </c>
      <c r="E33" s="17"/>
      <c r="F33" s="17"/>
      <c r="G33" s="17"/>
      <c r="H33" s="19"/>
      <c r="I33" s="43" t="s">
        <v>41</v>
      </c>
      <c r="J33" s="6"/>
    </row>
    <row r="34" ht="15">
      <c r="I34" s="68"/>
    </row>
  </sheetData>
  <sheetProtection/>
  <mergeCells count="4">
    <mergeCell ref="P13:Q13"/>
    <mergeCell ref="A29:D29"/>
    <mergeCell ref="A1:I1"/>
    <mergeCell ref="A3:I3"/>
  </mergeCells>
  <printOptions/>
  <pageMargins left="0.34" right="0.3" top="1" bottom="0.48" header="0.5" footer="0.5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29.00390625" style="0" customWidth="1"/>
    <col min="2" max="2" width="87.625" style="0" customWidth="1"/>
    <col min="3" max="4" width="8.75390625" style="0" hidden="1" customWidth="1"/>
    <col min="5" max="5" width="0.37109375" style="0" hidden="1" customWidth="1"/>
    <col min="6" max="6" width="0.12890625" style="0" hidden="1" customWidth="1"/>
    <col min="7" max="7" width="16.00390625" style="0" customWidth="1"/>
    <col min="9" max="9" width="16.00390625" style="0" customWidth="1"/>
  </cols>
  <sheetData>
    <row r="1" spans="1:10" ht="18" customHeight="1">
      <c r="A1" s="199" t="s">
        <v>260</v>
      </c>
      <c r="B1" s="200"/>
      <c r="C1" s="200"/>
      <c r="D1" s="200"/>
      <c r="E1" s="200"/>
      <c r="F1" s="200"/>
      <c r="G1" s="200"/>
      <c r="H1" s="29"/>
      <c r="I1" s="29"/>
      <c r="J1" s="29"/>
    </row>
    <row r="2" spans="1:8" ht="8.25" customHeight="1">
      <c r="A2" s="7"/>
      <c r="B2" s="7"/>
      <c r="C2" s="7"/>
      <c r="D2" s="2"/>
      <c r="E2" s="2"/>
      <c r="F2" s="2"/>
      <c r="G2" s="2"/>
      <c r="H2" s="2"/>
    </row>
    <row r="3" spans="1:8" ht="42" customHeight="1">
      <c r="A3" s="201" t="s">
        <v>267</v>
      </c>
      <c r="B3" s="202"/>
      <c r="C3" s="202"/>
      <c r="D3" s="202"/>
      <c r="E3" s="202"/>
      <c r="F3" s="202"/>
      <c r="G3" s="202"/>
      <c r="H3" s="2"/>
    </row>
    <row r="4" spans="1:8" ht="27" customHeight="1" thickBot="1">
      <c r="A4" s="11"/>
      <c r="B4" s="11"/>
      <c r="C4" s="11"/>
      <c r="D4" s="11"/>
      <c r="E4" s="11"/>
      <c r="F4" s="11"/>
      <c r="G4" s="11" t="s">
        <v>92</v>
      </c>
      <c r="H4" s="2"/>
    </row>
    <row r="5" spans="1:7" ht="65.25" customHeight="1" thickBot="1">
      <c r="A5" s="25" t="s">
        <v>91</v>
      </c>
      <c r="B5" s="26" t="s">
        <v>112</v>
      </c>
      <c r="C5" s="27" t="s">
        <v>34</v>
      </c>
      <c r="D5" s="28" t="s">
        <v>35</v>
      </c>
      <c r="E5" s="26" t="s">
        <v>9</v>
      </c>
      <c r="F5" s="24" t="s">
        <v>10</v>
      </c>
      <c r="G5" s="185" t="s">
        <v>242</v>
      </c>
    </row>
    <row r="6" spans="1:7" ht="27.75" customHeight="1">
      <c r="A6" s="87" t="s">
        <v>166</v>
      </c>
      <c r="B6" s="88" t="s">
        <v>54</v>
      </c>
      <c r="C6" s="89" t="e">
        <f>C7+C13+C18</f>
        <v>#REF!</v>
      </c>
      <c r="D6" s="89" t="e">
        <f>D7+D13+D18</f>
        <v>#REF!</v>
      </c>
      <c r="E6" s="89" t="e">
        <f>E7+E13+E18</f>
        <v>#REF!</v>
      </c>
      <c r="F6" s="89" t="e">
        <f>F7+F13+F18</f>
        <v>#REF!</v>
      </c>
      <c r="G6" s="90">
        <f>G7+G13+G18+G15</f>
        <v>14766.109999999999</v>
      </c>
    </row>
    <row r="7" spans="1:7" ht="15">
      <c r="A7" s="92" t="s">
        <v>161</v>
      </c>
      <c r="B7" s="93" t="s">
        <v>36</v>
      </c>
      <c r="C7" s="94" t="e">
        <f>C8+C9+C11</f>
        <v>#REF!</v>
      </c>
      <c r="D7" s="94" t="e">
        <f>D8+D9+D11</f>
        <v>#REF!</v>
      </c>
      <c r="E7" s="94" t="e">
        <f>E8+E9+E11</f>
        <v>#REF!</v>
      </c>
      <c r="F7" s="94" t="e">
        <f>F8+F9+F11</f>
        <v>#REF!</v>
      </c>
      <c r="G7" s="95">
        <f>G8+G9+G11+G10+G12</f>
        <v>11190.16</v>
      </c>
    </row>
    <row r="8" spans="1:7" ht="32.25" customHeight="1">
      <c r="A8" s="97" t="s">
        <v>162</v>
      </c>
      <c r="B8" s="98" t="s">
        <v>179</v>
      </c>
      <c r="C8" s="99" t="e">
        <f>#REF!+C9</f>
        <v>#REF!</v>
      </c>
      <c r="D8" s="99" t="e">
        <f>#REF!+D9</f>
        <v>#REF!</v>
      </c>
      <c r="E8" s="99" t="e">
        <f>#REF!+E9</f>
        <v>#REF!</v>
      </c>
      <c r="F8" s="100" t="e">
        <f>#REF!+F9</f>
        <v>#REF!</v>
      </c>
      <c r="G8" s="101">
        <v>5791.53</v>
      </c>
    </row>
    <row r="9" spans="1:7" ht="33" customHeight="1">
      <c r="A9" s="97" t="s">
        <v>167</v>
      </c>
      <c r="B9" s="98" t="s">
        <v>180</v>
      </c>
      <c r="C9" s="99">
        <v>1400</v>
      </c>
      <c r="D9" s="99">
        <v>5600</v>
      </c>
      <c r="E9" s="99">
        <f>4000+1870</f>
        <v>5870</v>
      </c>
      <c r="F9" s="100">
        <v>4000</v>
      </c>
      <c r="G9" s="102">
        <v>2190.67</v>
      </c>
    </row>
    <row r="10" spans="1:7" ht="18.75" customHeight="1">
      <c r="A10" s="97" t="s">
        <v>168</v>
      </c>
      <c r="B10" s="98" t="s">
        <v>113</v>
      </c>
      <c r="C10" s="99"/>
      <c r="D10" s="99"/>
      <c r="E10" s="99"/>
      <c r="F10" s="100"/>
      <c r="G10" s="103">
        <v>890.32</v>
      </c>
    </row>
    <row r="11" spans="1:7" ht="20.25" customHeight="1">
      <c r="A11" s="97" t="s">
        <v>163</v>
      </c>
      <c r="B11" s="104" t="s">
        <v>37</v>
      </c>
      <c r="C11" s="99"/>
      <c r="D11" s="99"/>
      <c r="E11" s="99"/>
      <c r="F11" s="100"/>
      <c r="G11" s="103">
        <v>2310.89</v>
      </c>
    </row>
    <row r="12" spans="1:7" ht="34.5" customHeight="1">
      <c r="A12" s="97" t="s">
        <v>195</v>
      </c>
      <c r="B12" s="104" t="s">
        <v>194</v>
      </c>
      <c r="C12" s="105"/>
      <c r="D12" s="105"/>
      <c r="E12" s="105"/>
      <c r="F12" s="106"/>
      <c r="G12" s="103">
        <v>6.75</v>
      </c>
    </row>
    <row r="13" spans="1:15" ht="21.75" customHeight="1">
      <c r="A13" s="92" t="s">
        <v>169</v>
      </c>
      <c r="B13" s="93" t="s">
        <v>47</v>
      </c>
      <c r="C13" s="89" t="e">
        <f>C14+#REF!</f>
        <v>#REF!</v>
      </c>
      <c r="D13" s="89" t="e">
        <f>D14+#REF!</f>
        <v>#REF!</v>
      </c>
      <c r="E13" s="89" t="e">
        <f>E14+#REF!</f>
        <v>#REF!</v>
      </c>
      <c r="F13" s="89" t="e">
        <f>F14+#REF!</f>
        <v>#REF!</v>
      </c>
      <c r="G13" s="90">
        <f>G14</f>
        <v>1865.4</v>
      </c>
      <c r="M13" s="20"/>
      <c r="N13" s="195"/>
      <c r="O13" s="195"/>
    </row>
    <row r="14" spans="1:15" ht="48.75" customHeight="1">
      <c r="A14" s="97" t="s">
        <v>170</v>
      </c>
      <c r="B14" s="107" t="s">
        <v>48</v>
      </c>
      <c r="C14" s="89"/>
      <c r="D14" s="89"/>
      <c r="E14" s="89"/>
      <c r="F14" s="108"/>
      <c r="G14" s="103">
        <v>1865.4</v>
      </c>
      <c r="M14" s="20"/>
      <c r="N14" s="22"/>
      <c r="O14" s="22"/>
    </row>
    <row r="15" spans="1:15" ht="30.75" customHeight="1">
      <c r="A15" s="87" t="s">
        <v>171</v>
      </c>
      <c r="B15" s="109" t="s">
        <v>49</v>
      </c>
      <c r="C15" s="105"/>
      <c r="D15" s="105"/>
      <c r="E15" s="110"/>
      <c r="F15" s="111"/>
      <c r="G15" s="112">
        <f>G16+G17</f>
        <v>793.39</v>
      </c>
      <c r="M15" s="20"/>
      <c r="N15" s="20"/>
      <c r="O15" s="20"/>
    </row>
    <row r="16" spans="1:15" ht="62.25" customHeight="1">
      <c r="A16" s="113" t="s">
        <v>172</v>
      </c>
      <c r="B16" s="115" t="s">
        <v>50</v>
      </c>
      <c r="C16" s="105"/>
      <c r="D16" s="105"/>
      <c r="E16" s="110"/>
      <c r="F16" s="111"/>
      <c r="G16" s="103">
        <v>746.85</v>
      </c>
      <c r="M16" s="20"/>
      <c r="N16" s="20"/>
      <c r="O16" s="20"/>
    </row>
    <row r="17" spans="1:15" ht="28.5">
      <c r="A17" s="113" t="s">
        <v>172</v>
      </c>
      <c r="B17" s="115" t="s">
        <v>243</v>
      </c>
      <c r="C17" s="105"/>
      <c r="D17" s="105"/>
      <c r="E17" s="110"/>
      <c r="F17" s="111"/>
      <c r="G17" s="103">
        <v>46.54</v>
      </c>
      <c r="M17" s="20"/>
      <c r="N17" s="20"/>
      <c r="O17" s="20"/>
    </row>
    <row r="18" spans="1:7" ht="22.5" customHeight="1">
      <c r="A18" s="87" t="s">
        <v>164</v>
      </c>
      <c r="B18" s="93" t="s">
        <v>51</v>
      </c>
      <c r="C18" s="89"/>
      <c r="D18" s="89"/>
      <c r="E18" s="89"/>
      <c r="F18" s="116"/>
      <c r="G18" s="117">
        <f>G19+G22+G20+G21</f>
        <v>917.16</v>
      </c>
    </row>
    <row r="19" spans="1:7" ht="49.5" customHeight="1">
      <c r="A19" s="113" t="s">
        <v>173</v>
      </c>
      <c r="B19" s="98" t="s">
        <v>52</v>
      </c>
      <c r="C19" s="105"/>
      <c r="D19" s="105"/>
      <c r="E19" s="105"/>
      <c r="F19" s="100"/>
      <c r="G19" s="103">
        <v>120</v>
      </c>
    </row>
    <row r="20" spans="1:7" ht="50.25" customHeight="1">
      <c r="A20" s="113" t="s">
        <v>174</v>
      </c>
      <c r="B20" s="98" t="s">
        <v>181</v>
      </c>
      <c r="C20" s="105"/>
      <c r="D20" s="105"/>
      <c r="E20" s="105"/>
      <c r="F20" s="100"/>
      <c r="G20" s="103">
        <v>750</v>
      </c>
    </row>
    <row r="21" spans="1:7" ht="50.25" customHeight="1">
      <c r="A21" s="113" t="s">
        <v>174</v>
      </c>
      <c r="B21" s="98" t="s">
        <v>181</v>
      </c>
      <c r="C21" s="105"/>
      <c r="D21" s="105"/>
      <c r="E21" s="105"/>
      <c r="F21" s="100"/>
      <c r="G21" s="103">
        <v>10</v>
      </c>
    </row>
    <row r="22" spans="1:7" ht="52.5" customHeight="1">
      <c r="A22" s="113" t="s">
        <v>165</v>
      </c>
      <c r="B22" s="98" t="s">
        <v>181</v>
      </c>
      <c r="C22" s="105"/>
      <c r="D22" s="105"/>
      <c r="E22" s="105"/>
      <c r="F22" s="100"/>
      <c r="G22" s="103">
        <v>37.16</v>
      </c>
    </row>
    <row r="23" spans="1:7" ht="15">
      <c r="A23" s="92" t="s">
        <v>175</v>
      </c>
      <c r="B23" s="118" t="s">
        <v>38</v>
      </c>
      <c r="C23" s="89" t="e">
        <f>#REF!+C24</f>
        <v>#REF!</v>
      </c>
      <c r="D23" s="89" t="e">
        <f>#REF!+D24</f>
        <v>#REF!</v>
      </c>
      <c r="E23" s="89" t="e">
        <f>#REF!+E24</f>
        <v>#REF!</v>
      </c>
      <c r="F23" s="89" t="e">
        <f>#REF!+F24</f>
        <v>#REF!</v>
      </c>
      <c r="G23" s="90">
        <f>G24</f>
        <v>3528.31</v>
      </c>
    </row>
    <row r="24" spans="1:10" ht="37.5" customHeight="1">
      <c r="A24" s="119" t="s">
        <v>176</v>
      </c>
      <c r="B24" s="93" t="s">
        <v>53</v>
      </c>
      <c r="C24" s="94">
        <f>C25+C26+C27+C28</f>
        <v>0</v>
      </c>
      <c r="D24" s="94">
        <f>D25+D26+D27+D28</f>
        <v>0</v>
      </c>
      <c r="E24" s="94">
        <f>E25+E26+E27+E28</f>
        <v>0</v>
      </c>
      <c r="F24" s="94">
        <f>F25+F26+F27+F28</f>
        <v>0</v>
      </c>
      <c r="G24" s="95">
        <f>G25+G26+G27+G28</f>
        <v>3528.31</v>
      </c>
      <c r="J24" s="12"/>
    </row>
    <row r="25" spans="1:10" ht="37.5" customHeight="1">
      <c r="A25" s="114" t="s">
        <v>176</v>
      </c>
      <c r="B25" s="98" t="s">
        <v>182</v>
      </c>
      <c r="C25" s="99"/>
      <c r="D25" s="99"/>
      <c r="E25" s="99"/>
      <c r="F25" s="99"/>
      <c r="G25" s="102">
        <v>0</v>
      </c>
      <c r="J25" s="12"/>
    </row>
    <row r="26" spans="1:10" ht="41.25" customHeight="1">
      <c r="A26" s="114" t="s">
        <v>177</v>
      </c>
      <c r="B26" s="98" t="s">
        <v>183</v>
      </c>
      <c r="C26" s="99"/>
      <c r="D26" s="99"/>
      <c r="E26" s="99"/>
      <c r="F26" s="99"/>
      <c r="G26" s="102">
        <v>804.31</v>
      </c>
      <c r="J26" s="12"/>
    </row>
    <row r="27" spans="1:10" ht="36" customHeight="1">
      <c r="A27" s="114" t="s">
        <v>178</v>
      </c>
      <c r="B27" s="98" t="s">
        <v>184</v>
      </c>
      <c r="C27" s="99"/>
      <c r="D27" s="99"/>
      <c r="E27" s="99"/>
      <c r="F27" s="99"/>
      <c r="G27" s="102">
        <v>2090</v>
      </c>
      <c r="J27" s="12"/>
    </row>
    <row r="28" spans="1:10" ht="38.25" customHeight="1">
      <c r="A28" s="114" t="s">
        <v>197</v>
      </c>
      <c r="B28" s="98" t="s">
        <v>185</v>
      </c>
      <c r="C28" s="99"/>
      <c r="D28" s="99"/>
      <c r="E28" s="99"/>
      <c r="F28" s="99"/>
      <c r="G28" s="102">
        <v>634</v>
      </c>
      <c r="J28" s="12"/>
    </row>
    <row r="29" spans="1:7" ht="15.75" thickBot="1">
      <c r="A29" s="197"/>
      <c r="B29" s="198"/>
      <c r="C29" s="121" t="e">
        <f>C6+C23</f>
        <v>#REF!</v>
      </c>
      <c r="D29" s="121" t="e">
        <f>D6+D23</f>
        <v>#REF!</v>
      </c>
      <c r="E29" s="121" t="e">
        <f>E6+E23</f>
        <v>#REF!</v>
      </c>
      <c r="F29" s="121" t="e">
        <f>F6+F23</f>
        <v>#REF!</v>
      </c>
      <c r="G29" s="122">
        <f>G6+G23</f>
        <v>18294.42</v>
      </c>
    </row>
    <row r="30" spans="1:7" ht="12.75">
      <c r="A30" s="14"/>
      <c r="B30" s="15"/>
      <c r="C30" s="16"/>
      <c r="D30" s="16"/>
      <c r="E30" s="16"/>
      <c r="F30" s="16"/>
      <c r="G30" s="16"/>
    </row>
    <row r="31" spans="1:7" ht="12.75">
      <c r="A31" s="8"/>
      <c r="B31" s="9"/>
      <c r="C31" s="10"/>
      <c r="D31" s="10"/>
      <c r="E31" s="10"/>
      <c r="F31" s="10"/>
      <c r="G31" s="10"/>
    </row>
    <row r="32" spans="1:8" ht="15">
      <c r="A32" s="17"/>
      <c r="B32" s="17"/>
      <c r="C32" s="17"/>
      <c r="D32" s="17"/>
      <c r="E32" s="17"/>
      <c r="F32" s="18"/>
      <c r="G32" s="18"/>
      <c r="H32" s="4"/>
    </row>
    <row r="33" spans="1:8" ht="15.75" customHeight="1" hidden="1">
      <c r="A33" s="17" t="s">
        <v>42</v>
      </c>
      <c r="B33" s="17" t="s">
        <v>43</v>
      </c>
      <c r="C33" s="17"/>
      <c r="D33" s="17"/>
      <c r="E33" s="17"/>
      <c r="F33" s="19"/>
      <c r="G33" s="43" t="s">
        <v>41</v>
      </c>
      <c r="H33" s="6"/>
    </row>
  </sheetData>
  <sheetProtection/>
  <mergeCells count="4">
    <mergeCell ref="N13:O13"/>
    <mergeCell ref="A29:B29"/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7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workbookViewId="0" topLeftCell="A4">
      <selection activeCell="A6" sqref="A6:L6"/>
    </sheetView>
  </sheetViews>
  <sheetFormatPr defaultColWidth="9.00390625" defaultRowHeight="12.75"/>
  <cols>
    <col min="1" max="1" width="6.25390625" style="0" customWidth="1"/>
    <col min="2" max="2" width="87.25390625" style="0" customWidth="1"/>
    <col min="3" max="3" width="14.25390625" style="0" customWidth="1"/>
    <col min="4" max="4" width="10.00390625" style="0" hidden="1" customWidth="1"/>
    <col min="5" max="5" width="7.75390625" style="0" hidden="1" customWidth="1"/>
    <col min="6" max="6" width="6.625" style="0" hidden="1" customWidth="1"/>
    <col min="7" max="7" width="0.74609375" style="0" hidden="1" customWidth="1"/>
    <col min="8" max="8" width="10.00390625" style="0" hidden="1" customWidth="1"/>
    <col min="9" max="9" width="9.75390625" style="0" hidden="1" customWidth="1"/>
    <col min="10" max="10" width="9.625" style="0" hidden="1" customWidth="1"/>
    <col min="11" max="11" width="10.875" style="0" hidden="1" customWidth="1"/>
    <col min="12" max="12" width="13.375" style="0" customWidth="1"/>
  </cols>
  <sheetData>
    <row r="1" ht="12.75" hidden="1"/>
    <row r="2" ht="12.75" hidden="1"/>
    <row r="3" ht="12.75" hidden="1"/>
    <row r="4" spans="1:12" ht="21" customHeight="1">
      <c r="A4" s="21"/>
      <c r="B4" s="199" t="s">
        <v>261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2"/>
    </row>
    <row r="6" spans="1:12" ht="39.75" customHeight="1">
      <c r="A6" s="203" t="s">
        <v>268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ht="13.5" thickBot="1">
      <c r="A7" s="3"/>
    </row>
    <row r="8" spans="1:12" ht="66" customHeight="1" thickBot="1">
      <c r="A8" s="44" t="s">
        <v>0</v>
      </c>
      <c r="B8" s="23" t="s">
        <v>1</v>
      </c>
      <c r="C8" s="183" t="s">
        <v>2</v>
      </c>
      <c r="D8" s="45" t="s">
        <v>3</v>
      </c>
      <c r="E8" s="45" t="s">
        <v>4</v>
      </c>
      <c r="F8" s="45" t="s">
        <v>5</v>
      </c>
      <c r="G8" s="46" t="s">
        <v>6</v>
      </c>
      <c r="H8" s="45" t="s">
        <v>7</v>
      </c>
      <c r="I8" s="45" t="s">
        <v>8</v>
      </c>
      <c r="J8" s="45" t="s">
        <v>9</v>
      </c>
      <c r="K8" s="45" t="s">
        <v>10</v>
      </c>
      <c r="L8" s="184" t="s">
        <v>242</v>
      </c>
    </row>
    <row r="9" spans="1:12" s="1" customFormat="1" ht="17.25" customHeight="1">
      <c r="A9" s="123">
        <v>1</v>
      </c>
      <c r="B9" s="124" t="s">
        <v>11</v>
      </c>
      <c r="C9" s="125" t="s">
        <v>12</v>
      </c>
      <c r="D9" s="126"/>
      <c r="E9" s="127"/>
      <c r="F9" s="127"/>
      <c r="G9" s="128" t="e">
        <f>H9+I9+J9+K9</f>
        <v>#REF!</v>
      </c>
      <c r="H9" s="129" t="e">
        <f>H10+H11+H12+H14+H15+#REF!</f>
        <v>#REF!</v>
      </c>
      <c r="I9" s="129" t="e">
        <f>I10+I11+I12+I14+I15+#REF!</f>
        <v>#REF!</v>
      </c>
      <c r="J9" s="129" t="e">
        <f>J10+J11+J12+J14+J15+#REF!</f>
        <v>#REF!</v>
      </c>
      <c r="K9" s="129" t="e">
        <f>K10+K11+K12+K14+K15+#REF!</f>
        <v>#REF!</v>
      </c>
      <c r="L9" s="129">
        <f>L10+L11+L12+L14+L15+L13</f>
        <v>3675.09</v>
      </c>
    </row>
    <row r="10" spans="1:12" s="1" customFormat="1" ht="27" customHeight="1">
      <c r="A10" s="96">
        <v>2</v>
      </c>
      <c r="B10" s="130" t="s">
        <v>55</v>
      </c>
      <c r="C10" s="131" t="s">
        <v>13</v>
      </c>
      <c r="D10" s="132" t="s">
        <v>14</v>
      </c>
      <c r="E10" s="131"/>
      <c r="F10" s="133"/>
      <c r="G10" s="134" t="e">
        <f>H10+I10+J10+K10</f>
        <v>#REF!</v>
      </c>
      <c r="H10" s="135" t="e">
        <f>#REF!+#REF!</f>
        <v>#REF!</v>
      </c>
      <c r="I10" s="135" t="e">
        <f>#REF!+#REF!</f>
        <v>#REF!</v>
      </c>
      <c r="J10" s="135" t="e">
        <f>#REF!+#REF!</f>
        <v>#REF!</v>
      </c>
      <c r="K10" s="135" t="e">
        <f>#REF!+#REF!+#REF!</f>
        <v>#REF!</v>
      </c>
      <c r="L10" s="135">
        <v>194.12</v>
      </c>
    </row>
    <row r="11" spans="1:16" s="1" customFormat="1" ht="25.5" customHeight="1">
      <c r="A11" s="123">
        <v>3</v>
      </c>
      <c r="B11" s="130" t="s">
        <v>56</v>
      </c>
      <c r="C11" s="131" t="s">
        <v>15</v>
      </c>
      <c r="D11" s="132" t="s">
        <v>14</v>
      </c>
      <c r="E11" s="131"/>
      <c r="F11" s="133"/>
      <c r="G11" s="134" t="e">
        <f>H11+I11+J11+K11</f>
        <v>#REF!</v>
      </c>
      <c r="H11" s="135" t="e">
        <f>#REF!+#REF!+#REF!+#REF!+#REF!+#REF!+#REF!+#REF!+#REF!</f>
        <v>#REF!</v>
      </c>
      <c r="I11" s="135" t="e">
        <f>#REF!+#REF!+#REF!+#REF!+#REF!+#REF!+#REF!+#REF!</f>
        <v>#REF!</v>
      </c>
      <c r="J11" s="135" t="e">
        <f>#REF!+#REF!+#REF!+#REF!+#REF!+#REF!+#REF!+#REF!+#REF!</f>
        <v>#REF!</v>
      </c>
      <c r="K11" s="135" t="e">
        <f>#REF!+#REF!+#REF!+#REF!+#REF!+#REF!+#REF!</f>
        <v>#REF!</v>
      </c>
      <c r="L11" s="135">
        <v>513.37</v>
      </c>
      <c r="N11" s="3"/>
      <c r="O11" s="3"/>
      <c r="P11" s="3"/>
    </row>
    <row r="12" spans="1:16" s="1" customFormat="1" ht="27" customHeight="1">
      <c r="A12" s="96">
        <v>4</v>
      </c>
      <c r="B12" s="130" t="s">
        <v>57</v>
      </c>
      <c r="C12" s="131" t="s">
        <v>16</v>
      </c>
      <c r="D12" s="131"/>
      <c r="E12" s="131"/>
      <c r="F12" s="133"/>
      <c r="G12" s="134" t="e">
        <f>H12+I12+J12+K12</f>
        <v>#REF!</v>
      </c>
      <c r="H12" s="135" t="e">
        <f>#REF!+#REF!+#REF!+#REF!+#REF!+#REF!+#REF!+#REF!+#REF!+#REF!+#REF!</f>
        <v>#REF!</v>
      </c>
      <c r="I12" s="135" t="e">
        <f>#REF!+#REF!+#REF!+#REF!+#REF!+#REF!+#REF!+#REF!+#REF!+#REF!+#REF!</f>
        <v>#REF!</v>
      </c>
      <c r="J12" s="135" t="e">
        <f>#REF!+#REF!+#REF!+#REF!+#REF!+#REF!+#REF!+#REF!+#REF!+#REF!+#REF!</f>
        <v>#REF!</v>
      </c>
      <c r="K12" s="135" t="e">
        <f>#REF!+#REF!+#REF!+#REF!+#REF!+#REF!+#REF!+#REF!+#REF!+#REF!+#REF!</f>
        <v>#REF!</v>
      </c>
      <c r="L12" s="135">
        <v>2601.73</v>
      </c>
      <c r="N12" s="3"/>
      <c r="O12" s="204"/>
      <c r="P12" s="204"/>
    </row>
    <row r="13" spans="1:16" s="1" customFormat="1" ht="15" customHeight="1">
      <c r="A13" s="123">
        <v>5</v>
      </c>
      <c r="B13" s="136" t="s">
        <v>200</v>
      </c>
      <c r="C13" s="131" t="s">
        <v>201</v>
      </c>
      <c r="D13" s="131"/>
      <c r="E13" s="131"/>
      <c r="F13" s="133"/>
      <c r="G13" s="134"/>
      <c r="H13" s="135"/>
      <c r="I13" s="135"/>
      <c r="J13" s="135"/>
      <c r="K13" s="135"/>
      <c r="L13" s="135">
        <v>227.24</v>
      </c>
      <c r="N13" s="3"/>
      <c r="O13" s="65"/>
      <c r="P13" s="65"/>
    </row>
    <row r="14" spans="1:12" s="1" customFormat="1" ht="14.25">
      <c r="A14" s="123">
        <v>6</v>
      </c>
      <c r="B14" s="137" t="s">
        <v>40</v>
      </c>
      <c r="C14" s="131" t="s">
        <v>58</v>
      </c>
      <c r="D14" s="132"/>
      <c r="E14" s="131"/>
      <c r="F14" s="133"/>
      <c r="G14" s="134"/>
      <c r="H14" s="135"/>
      <c r="I14" s="135"/>
      <c r="J14" s="135"/>
      <c r="K14" s="135"/>
      <c r="L14" s="138">
        <v>0</v>
      </c>
    </row>
    <row r="15" spans="1:12" s="1" customFormat="1" ht="15">
      <c r="A15" s="96">
        <v>7</v>
      </c>
      <c r="B15" s="139" t="s">
        <v>17</v>
      </c>
      <c r="C15" s="140" t="s">
        <v>59</v>
      </c>
      <c r="D15" s="140"/>
      <c r="E15" s="140"/>
      <c r="F15" s="141"/>
      <c r="G15" s="142">
        <f>G16</f>
        <v>400</v>
      </c>
      <c r="H15" s="143"/>
      <c r="I15" s="143"/>
      <c r="J15" s="143"/>
      <c r="K15" s="143"/>
      <c r="L15" s="144">
        <f>L16+L17+L20+L19+L18</f>
        <v>138.63</v>
      </c>
    </row>
    <row r="16" spans="1:12" s="1" customFormat="1" ht="14.25" customHeight="1">
      <c r="A16" s="123">
        <v>8</v>
      </c>
      <c r="B16" s="139" t="s">
        <v>73</v>
      </c>
      <c r="C16" s="131" t="s">
        <v>59</v>
      </c>
      <c r="D16" s="131" t="s">
        <v>18</v>
      </c>
      <c r="E16" s="131" t="s">
        <v>19</v>
      </c>
      <c r="F16" s="133"/>
      <c r="G16" s="134">
        <f>H16+I16+J16+K16</f>
        <v>400</v>
      </c>
      <c r="H16" s="135">
        <v>100</v>
      </c>
      <c r="I16" s="135">
        <v>100</v>
      </c>
      <c r="J16" s="135">
        <v>100</v>
      </c>
      <c r="K16" s="135">
        <v>100</v>
      </c>
      <c r="L16" s="135">
        <v>38.56</v>
      </c>
    </row>
    <row r="17" spans="1:12" s="1" customFormat="1" ht="0.75" customHeight="1">
      <c r="A17" s="96">
        <v>9</v>
      </c>
      <c r="B17" s="145" t="s">
        <v>218</v>
      </c>
      <c r="C17" s="131" t="s">
        <v>59</v>
      </c>
      <c r="D17" s="131" t="s">
        <v>20</v>
      </c>
      <c r="E17" s="131" t="s">
        <v>19</v>
      </c>
      <c r="F17" s="133">
        <v>226</v>
      </c>
      <c r="G17" s="134">
        <f>G16</f>
        <v>400</v>
      </c>
      <c r="H17" s="135">
        <f>H16</f>
        <v>100</v>
      </c>
      <c r="I17" s="135">
        <f>I16</f>
        <v>100</v>
      </c>
      <c r="J17" s="135">
        <f>J16</f>
        <v>100</v>
      </c>
      <c r="K17" s="135">
        <f>K16</f>
        <v>100</v>
      </c>
      <c r="L17" s="138">
        <v>0</v>
      </c>
    </row>
    <row r="18" spans="1:12" s="1" customFormat="1" ht="27.75" customHeight="1">
      <c r="A18" s="123">
        <v>9</v>
      </c>
      <c r="B18" s="146" t="s">
        <v>219</v>
      </c>
      <c r="C18" s="131" t="s">
        <v>59</v>
      </c>
      <c r="D18" s="131"/>
      <c r="E18" s="131"/>
      <c r="F18" s="133"/>
      <c r="G18" s="134"/>
      <c r="H18" s="135"/>
      <c r="I18" s="135"/>
      <c r="J18" s="135"/>
      <c r="K18" s="135"/>
      <c r="L18" s="138">
        <v>21.18</v>
      </c>
    </row>
    <row r="19" spans="1:12" s="1" customFormat="1" ht="40.5" customHeight="1">
      <c r="A19" s="123">
        <v>10</v>
      </c>
      <c r="B19" s="147" t="s">
        <v>220</v>
      </c>
      <c r="C19" s="131" t="s">
        <v>59</v>
      </c>
      <c r="D19" s="131"/>
      <c r="E19" s="131"/>
      <c r="F19" s="133"/>
      <c r="G19" s="134"/>
      <c r="H19" s="135"/>
      <c r="I19" s="135"/>
      <c r="J19" s="135"/>
      <c r="K19" s="135"/>
      <c r="L19" s="138">
        <v>60.89</v>
      </c>
    </row>
    <row r="20" spans="1:12" s="1" customFormat="1" ht="16.5" customHeight="1">
      <c r="A20" s="123">
        <v>11</v>
      </c>
      <c r="B20" s="146" t="s">
        <v>198</v>
      </c>
      <c r="C20" s="148" t="s">
        <v>59</v>
      </c>
      <c r="D20" s="148"/>
      <c r="E20" s="148"/>
      <c r="F20" s="149"/>
      <c r="G20" s="150"/>
      <c r="H20" s="151"/>
      <c r="I20" s="151"/>
      <c r="J20" s="151"/>
      <c r="K20" s="151"/>
      <c r="L20" s="152">
        <v>18</v>
      </c>
    </row>
    <row r="21" spans="1:12" s="1" customFormat="1" ht="18" customHeight="1">
      <c r="A21" s="123">
        <v>12</v>
      </c>
      <c r="B21" s="175" t="s">
        <v>64</v>
      </c>
      <c r="C21" s="140" t="s">
        <v>65</v>
      </c>
      <c r="D21" s="140"/>
      <c r="E21" s="140"/>
      <c r="F21" s="141"/>
      <c r="G21" s="142"/>
      <c r="H21" s="143"/>
      <c r="I21" s="143"/>
      <c r="J21" s="143"/>
      <c r="K21" s="143"/>
      <c r="L21" s="144">
        <f>L22+L23</f>
        <v>0</v>
      </c>
    </row>
    <row r="22" spans="1:12" s="1" customFormat="1" ht="48.75" customHeight="1">
      <c r="A22" s="123">
        <v>13</v>
      </c>
      <c r="B22" s="153" t="s">
        <v>221</v>
      </c>
      <c r="C22" s="154" t="s">
        <v>21</v>
      </c>
      <c r="D22" s="125" t="s">
        <v>22</v>
      </c>
      <c r="E22" s="155"/>
      <c r="F22" s="155"/>
      <c r="G22" s="156">
        <f>H22+I22+J22+K22</f>
        <v>0</v>
      </c>
      <c r="H22" s="157"/>
      <c r="I22" s="157"/>
      <c r="J22" s="157"/>
      <c r="K22" s="157"/>
      <c r="L22" s="158">
        <v>0</v>
      </c>
    </row>
    <row r="23" spans="1:12" s="1" customFormat="1" ht="52.5" customHeight="1">
      <c r="A23" s="123">
        <v>14</v>
      </c>
      <c r="B23" s="130" t="s">
        <v>222</v>
      </c>
      <c r="C23" s="131" t="s">
        <v>21</v>
      </c>
      <c r="D23" s="140"/>
      <c r="E23" s="159"/>
      <c r="F23" s="159"/>
      <c r="G23" s="142"/>
      <c r="H23" s="143"/>
      <c r="I23" s="143"/>
      <c r="J23" s="143"/>
      <c r="K23" s="143"/>
      <c r="L23" s="135">
        <v>0</v>
      </c>
    </row>
    <row r="24" spans="1:12" s="1" customFormat="1" ht="19.5" customHeight="1">
      <c r="A24" s="123">
        <v>15</v>
      </c>
      <c r="B24" s="175" t="s">
        <v>23</v>
      </c>
      <c r="C24" s="140" t="s">
        <v>24</v>
      </c>
      <c r="D24" s="140"/>
      <c r="E24" s="141"/>
      <c r="F24" s="141" t="s">
        <v>25</v>
      </c>
      <c r="G24" s="142">
        <v>0</v>
      </c>
      <c r="H24" s="144" t="e">
        <f>#REF!+H25+H26</f>
        <v>#REF!</v>
      </c>
      <c r="I24" s="144" t="e">
        <f>#REF!+I25+I26</f>
        <v>#REF!</v>
      </c>
      <c r="J24" s="144" t="e">
        <f>#REF!+J25+J26</f>
        <v>#REF!</v>
      </c>
      <c r="K24" s="144" t="e">
        <f>#REF!+K25+K26</f>
        <v>#REF!</v>
      </c>
      <c r="L24" s="144">
        <f>L25+L26</f>
        <v>25</v>
      </c>
    </row>
    <row r="25" spans="1:12" s="1" customFormat="1" ht="27.75" customHeight="1">
      <c r="A25" s="123">
        <v>16</v>
      </c>
      <c r="B25" s="139" t="s">
        <v>223</v>
      </c>
      <c r="C25" s="131" t="s">
        <v>66</v>
      </c>
      <c r="D25" s="140"/>
      <c r="E25" s="141"/>
      <c r="F25" s="141"/>
      <c r="G25" s="142"/>
      <c r="H25" s="135"/>
      <c r="I25" s="135"/>
      <c r="J25" s="135"/>
      <c r="K25" s="135"/>
      <c r="L25" s="135">
        <v>25</v>
      </c>
    </row>
    <row r="26" spans="1:12" s="1" customFormat="1" ht="30" customHeight="1">
      <c r="A26" s="123">
        <v>17</v>
      </c>
      <c r="B26" s="137" t="s">
        <v>224</v>
      </c>
      <c r="C26" s="131" t="s">
        <v>66</v>
      </c>
      <c r="D26" s="140"/>
      <c r="E26" s="141"/>
      <c r="F26" s="141"/>
      <c r="G26" s="142"/>
      <c r="H26" s="135"/>
      <c r="I26" s="135"/>
      <c r="J26" s="135"/>
      <c r="K26" s="135"/>
      <c r="L26" s="135">
        <v>0</v>
      </c>
    </row>
    <row r="27" spans="1:12" s="1" customFormat="1" ht="30" customHeight="1">
      <c r="A27" s="123">
        <v>18</v>
      </c>
      <c r="B27" s="186" t="s">
        <v>246</v>
      </c>
      <c r="C27" s="131" t="s">
        <v>247</v>
      </c>
      <c r="D27" s="140"/>
      <c r="E27" s="141"/>
      <c r="F27" s="141"/>
      <c r="G27" s="142"/>
      <c r="H27" s="135"/>
      <c r="I27" s="135"/>
      <c r="J27" s="135"/>
      <c r="K27" s="135"/>
      <c r="L27" s="135">
        <f>L28</f>
        <v>0</v>
      </c>
    </row>
    <row r="28" spans="1:12" s="1" customFormat="1" ht="30" customHeight="1">
      <c r="A28" s="123">
        <v>19</v>
      </c>
      <c r="B28" s="139" t="s">
        <v>249</v>
      </c>
      <c r="C28" s="131" t="s">
        <v>248</v>
      </c>
      <c r="D28" s="140"/>
      <c r="E28" s="141"/>
      <c r="F28" s="141"/>
      <c r="G28" s="142"/>
      <c r="H28" s="135"/>
      <c r="I28" s="135"/>
      <c r="J28" s="135"/>
      <c r="K28" s="135"/>
      <c r="L28" s="135">
        <v>0</v>
      </c>
    </row>
    <row r="29" spans="1:12" s="1" customFormat="1" ht="19.5" customHeight="1">
      <c r="A29" s="123">
        <v>20</v>
      </c>
      <c r="B29" s="175" t="s">
        <v>26</v>
      </c>
      <c r="C29" s="140" t="s">
        <v>27</v>
      </c>
      <c r="D29" s="159"/>
      <c r="E29" s="159"/>
      <c r="F29" s="141"/>
      <c r="G29" s="142" t="e">
        <f>H29+I29+J29+K29</f>
        <v>#REF!</v>
      </c>
      <c r="H29" s="143" t="e">
        <f>#REF!</f>
        <v>#REF!</v>
      </c>
      <c r="I29" s="143" t="e">
        <f>#REF!</f>
        <v>#REF!</v>
      </c>
      <c r="J29" s="143" t="e">
        <f>#REF!</f>
        <v>#REF!</v>
      </c>
      <c r="K29" s="143" t="e">
        <f>#REF!</f>
        <v>#REF!</v>
      </c>
      <c r="L29" s="144">
        <f>L31+L32+L30</f>
        <v>150.45</v>
      </c>
    </row>
    <row r="30" spans="1:12" s="1" customFormat="1" ht="75" customHeight="1">
      <c r="A30" s="123">
        <v>21</v>
      </c>
      <c r="B30" s="136" t="s">
        <v>225</v>
      </c>
      <c r="C30" s="131" t="s">
        <v>156</v>
      </c>
      <c r="D30" s="159"/>
      <c r="E30" s="159"/>
      <c r="F30" s="141"/>
      <c r="G30" s="142"/>
      <c r="H30" s="143"/>
      <c r="I30" s="143"/>
      <c r="J30" s="143"/>
      <c r="K30" s="143"/>
      <c r="L30" s="160">
        <v>0</v>
      </c>
    </row>
    <row r="31" spans="1:12" s="1" customFormat="1" ht="51" customHeight="1">
      <c r="A31" s="123">
        <v>22</v>
      </c>
      <c r="B31" s="130" t="s">
        <v>226</v>
      </c>
      <c r="C31" s="131" t="s">
        <v>67</v>
      </c>
      <c r="D31" s="159"/>
      <c r="E31" s="159"/>
      <c r="F31" s="141"/>
      <c r="G31" s="142"/>
      <c r="H31" s="143"/>
      <c r="I31" s="143"/>
      <c r="J31" s="143"/>
      <c r="K31" s="143"/>
      <c r="L31" s="135">
        <v>150.45</v>
      </c>
    </row>
    <row r="32" spans="1:12" s="1" customFormat="1" ht="38.25" customHeight="1">
      <c r="A32" s="123">
        <v>23</v>
      </c>
      <c r="B32" s="161" t="s">
        <v>227</v>
      </c>
      <c r="C32" s="131" t="s">
        <v>67</v>
      </c>
      <c r="D32" s="159"/>
      <c r="E32" s="159"/>
      <c r="F32" s="141"/>
      <c r="G32" s="142"/>
      <c r="H32" s="143"/>
      <c r="I32" s="143"/>
      <c r="J32" s="143"/>
      <c r="K32" s="143"/>
      <c r="L32" s="135">
        <v>0</v>
      </c>
    </row>
    <row r="33" spans="1:12" s="1" customFormat="1" ht="18" customHeight="1">
      <c r="A33" s="123">
        <v>24</v>
      </c>
      <c r="B33" s="175" t="s">
        <v>60</v>
      </c>
      <c r="C33" s="140" t="s">
        <v>28</v>
      </c>
      <c r="D33" s="141"/>
      <c r="E33" s="141"/>
      <c r="F33" s="141"/>
      <c r="G33" s="142" t="e">
        <f>H33+I33+J33+K33</f>
        <v>#REF!</v>
      </c>
      <c r="H33" s="143" t="e">
        <f>#REF!+#REF!</f>
        <v>#REF!</v>
      </c>
      <c r="I33" s="143" t="e">
        <f>#REF!+#REF!</f>
        <v>#REF!</v>
      </c>
      <c r="J33" s="143" t="e">
        <f>#REF!+#REF!</f>
        <v>#REF!</v>
      </c>
      <c r="K33" s="143" t="e">
        <f>#REF!+#REF!</f>
        <v>#REF!</v>
      </c>
      <c r="L33" s="144">
        <f>L34+L35</f>
        <v>6333.35</v>
      </c>
    </row>
    <row r="34" spans="1:12" s="1" customFormat="1" ht="39.75" customHeight="1">
      <c r="A34" s="123">
        <v>25</v>
      </c>
      <c r="B34" s="161" t="s">
        <v>228</v>
      </c>
      <c r="C34" s="148" t="s">
        <v>29</v>
      </c>
      <c r="D34" s="148"/>
      <c r="E34" s="149"/>
      <c r="F34" s="149"/>
      <c r="G34" s="150"/>
      <c r="H34" s="151"/>
      <c r="I34" s="151"/>
      <c r="J34" s="151"/>
      <c r="K34" s="151"/>
      <c r="L34" s="152">
        <v>6324.79</v>
      </c>
    </row>
    <row r="35" spans="1:12" s="1" customFormat="1" ht="39.75" customHeight="1">
      <c r="A35" s="123">
        <v>26</v>
      </c>
      <c r="B35" s="145" t="s">
        <v>229</v>
      </c>
      <c r="C35" s="148" t="s">
        <v>199</v>
      </c>
      <c r="D35" s="148"/>
      <c r="E35" s="149"/>
      <c r="F35" s="149"/>
      <c r="G35" s="150"/>
      <c r="H35" s="151"/>
      <c r="I35" s="151"/>
      <c r="J35" s="151"/>
      <c r="K35" s="151"/>
      <c r="L35" s="152">
        <v>8.56</v>
      </c>
    </row>
    <row r="36" spans="1:12" s="1" customFormat="1" ht="19.5" customHeight="1">
      <c r="A36" s="123">
        <v>27</v>
      </c>
      <c r="B36" s="175" t="s">
        <v>31</v>
      </c>
      <c r="C36" s="140" t="s">
        <v>68</v>
      </c>
      <c r="D36" s="140"/>
      <c r="E36" s="141"/>
      <c r="F36" s="141"/>
      <c r="G36" s="142"/>
      <c r="H36" s="143"/>
      <c r="I36" s="143"/>
      <c r="J36" s="143"/>
      <c r="K36" s="143"/>
      <c r="L36" s="144">
        <f>L37+L38</f>
        <v>3206.06</v>
      </c>
    </row>
    <row r="37" spans="1:12" s="1" customFormat="1" ht="18.75" customHeight="1">
      <c r="A37" s="123">
        <v>28</v>
      </c>
      <c r="B37" s="64" t="s">
        <v>202</v>
      </c>
      <c r="C37" s="131" t="s">
        <v>160</v>
      </c>
      <c r="D37" s="170">
        <v>1003</v>
      </c>
      <c r="E37" s="162"/>
      <c r="F37" s="162"/>
      <c r="G37" s="156"/>
      <c r="H37" s="157"/>
      <c r="I37" s="157"/>
      <c r="J37" s="157"/>
      <c r="K37" s="157"/>
      <c r="L37" s="163">
        <v>75.4</v>
      </c>
    </row>
    <row r="38" spans="1:12" s="1" customFormat="1" ht="15.75" customHeight="1">
      <c r="A38" s="123">
        <v>29</v>
      </c>
      <c r="B38" s="153" t="s">
        <v>61</v>
      </c>
      <c r="C38" s="154" t="s">
        <v>32</v>
      </c>
      <c r="D38" s="154"/>
      <c r="E38" s="127"/>
      <c r="F38" s="127"/>
      <c r="G38" s="128"/>
      <c r="H38" s="158"/>
      <c r="I38" s="158"/>
      <c r="J38" s="158"/>
      <c r="K38" s="158"/>
      <c r="L38" s="163">
        <f>L39+L40+L41</f>
        <v>3130.66</v>
      </c>
    </row>
    <row r="39" spans="1:12" s="1" customFormat="1" ht="39" customHeight="1">
      <c r="A39" s="123">
        <v>30</v>
      </c>
      <c r="B39" s="145" t="s">
        <v>250</v>
      </c>
      <c r="C39" s="131" t="s">
        <v>32</v>
      </c>
      <c r="D39" s="131"/>
      <c r="E39" s="133"/>
      <c r="F39" s="133"/>
      <c r="G39" s="134"/>
      <c r="H39" s="135"/>
      <c r="I39" s="135"/>
      <c r="J39" s="135"/>
      <c r="K39" s="135"/>
      <c r="L39" s="138">
        <v>531.52</v>
      </c>
    </row>
    <row r="40" spans="1:12" s="1" customFormat="1" ht="41.25" customHeight="1">
      <c r="A40" s="123">
        <v>31</v>
      </c>
      <c r="B40" s="145" t="s">
        <v>251</v>
      </c>
      <c r="C40" s="131" t="s">
        <v>32</v>
      </c>
      <c r="D40" s="131"/>
      <c r="E40" s="133"/>
      <c r="F40" s="133"/>
      <c r="G40" s="134"/>
      <c r="H40" s="135"/>
      <c r="I40" s="135"/>
      <c r="J40" s="135"/>
      <c r="K40" s="135"/>
      <c r="L40" s="138">
        <v>1969.31</v>
      </c>
    </row>
    <row r="41" spans="1:12" s="1" customFormat="1" ht="27" customHeight="1">
      <c r="A41" s="123">
        <v>32</v>
      </c>
      <c r="B41" s="145" t="s">
        <v>252</v>
      </c>
      <c r="C41" s="131" t="s">
        <v>32</v>
      </c>
      <c r="D41" s="131"/>
      <c r="E41" s="133"/>
      <c r="F41" s="133"/>
      <c r="G41" s="134"/>
      <c r="H41" s="135"/>
      <c r="I41" s="135"/>
      <c r="J41" s="135"/>
      <c r="K41" s="135"/>
      <c r="L41" s="138">
        <v>629.83</v>
      </c>
    </row>
    <row r="42" spans="1:12" s="1" customFormat="1" ht="18.75" customHeight="1" hidden="1">
      <c r="A42" s="123"/>
      <c r="B42" s="145" t="s">
        <v>203</v>
      </c>
      <c r="C42" s="131" t="s">
        <v>32</v>
      </c>
      <c r="D42" s="131"/>
      <c r="E42" s="133"/>
      <c r="F42" s="133"/>
      <c r="G42" s="134"/>
      <c r="H42" s="135"/>
      <c r="I42" s="135"/>
      <c r="J42" s="135"/>
      <c r="K42" s="135"/>
      <c r="L42" s="138">
        <v>473.53</v>
      </c>
    </row>
    <row r="43" spans="1:12" s="1" customFormat="1" ht="18" customHeight="1">
      <c r="A43" s="96">
        <v>33</v>
      </c>
      <c r="B43" s="175" t="s">
        <v>62</v>
      </c>
      <c r="C43" s="140" t="s">
        <v>69</v>
      </c>
      <c r="D43" s="140"/>
      <c r="E43" s="141"/>
      <c r="F43" s="141"/>
      <c r="G43" s="142"/>
      <c r="H43" s="143"/>
      <c r="I43" s="143"/>
      <c r="J43" s="143"/>
      <c r="K43" s="143"/>
      <c r="L43" s="144">
        <f>L44</f>
        <v>122.01</v>
      </c>
    </row>
    <row r="44" spans="1:12" s="1" customFormat="1" ht="25.5" customHeight="1">
      <c r="A44" s="123">
        <v>34</v>
      </c>
      <c r="B44" s="130" t="s">
        <v>230</v>
      </c>
      <c r="C44" s="131" t="s">
        <v>71</v>
      </c>
      <c r="D44" s="131"/>
      <c r="E44" s="133"/>
      <c r="F44" s="133"/>
      <c r="G44" s="134"/>
      <c r="H44" s="135"/>
      <c r="I44" s="135"/>
      <c r="J44" s="135"/>
      <c r="K44" s="135"/>
      <c r="L44" s="138">
        <v>122.01</v>
      </c>
    </row>
    <row r="45" spans="1:12" s="1" customFormat="1" ht="22.5" customHeight="1">
      <c r="A45" s="96">
        <v>35</v>
      </c>
      <c r="B45" s="175" t="s">
        <v>63</v>
      </c>
      <c r="C45" s="140" t="s">
        <v>72</v>
      </c>
      <c r="D45" s="140"/>
      <c r="E45" s="141"/>
      <c r="F45" s="141"/>
      <c r="G45" s="142"/>
      <c r="H45" s="143"/>
      <c r="I45" s="143"/>
      <c r="J45" s="143"/>
      <c r="K45" s="143"/>
      <c r="L45" s="164">
        <f>L46+L47</f>
        <v>612.13</v>
      </c>
    </row>
    <row r="46" spans="1:12" s="1" customFormat="1" ht="22.5" customHeight="1">
      <c r="A46" s="123">
        <v>36</v>
      </c>
      <c r="B46" s="130" t="s">
        <v>231</v>
      </c>
      <c r="C46" s="148" t="s">
        <v>70</v>
      </c>
      <c r="D46" s="148"/>
      <c r="E46" s="149"/>
      <c r="F46" s="149"/>
      <c r="G46" s="150"/>
      <c r="H46" s="151"/>
      <c r="I46" s="151"/>
      <c r="J46" s="151"/>
      <c r="K46" s="151"/>
      <c r="L46" s="152">
        <v>435.48</v>
      </c>
    </row>
    <row r="47" spans="1:12" s="1" customFormat="1" ht="24" customHeight="1" thickBot="1">
      <c r="A47" s="96">
        <v>37</v>
      </c>
      <c r="B47" s="130" t="s">
        <v>232</v>
      </c>
      <c r="C47" s="165" t="s">
        <v>70</v>
      </c>
      <c r="D47" s="165"/>
      <c r="E47" s="166"/>
      <c r="F47" s="166"/>
      <c r="G47" s="167"/>
      <c r="H47" s="168"/>
      <c r="I47" s="168"/>
      <c r="J47" s="168"/>
      <c r="K47" s="168"/>
      <c r="L47" s="169">
        <v>176.65</v>
      </c>
    </row>
    <row r="48" spans="1:12" ht="22.5" customHeight="1" thickBot="1">
      <c r="A48" s="171"/>
      <c r="B48" s="172" t="s">
        <v>33</v>
      </c>
      <c r="C48" s="173"/>
      <c r="D48" s="173"/>
      <c r="E48" s="173"/>
      <c r="F48" s="173"/>
      <c r="G48" s="173"/>
      <c r="H48" s="174" t="e">
        <f>H9+H21+H24+H29+H33+H36+H45+H43</f>
        <v>#REF!</v>
      </c>
      <c r="I48" s="174" t="e">
        <f>I9+I21+I24+I29+I33+I36+I45+I43</f>
        <v>#REF!</v>
      </c>
      <c r="J48" s="174" t="e">
        <f>J9+J21+J24+J29+J33+J36+J45+J43</f>
        <v>#REF!</v>
      </c>
      <c r="K48" s="174" t="e">
        <f>K9+K21+K24+K29+K33+K36+K45+K43</f>
        <v>#REF!</v>
      </c>
      <c r="L48" s="174">
        <f>L9+L21+L24+L29+L33+L36+L43+L45</f>
        <v>14124.089999999998</v>
      </c>
    </row>
    <row r="49" spans="1:11" ht="14.25">
      <c r="A49" s="5"/>
      <c r="B49" s="7"/>
      <c r="C49" s="7"/>
      <c r="D49" s="7"/>
      <c r="E49" s="7"/>
      <c r="F49" s="7"/>
      <c r="G49" s="7"/>
      <c r="H49" s="4"/>
      <c r="I49" s="4"/>
      <c r="J49" s="4"/>
      <c r="K49" s="4"/>
    </row>
    <row r="50" ht="14.25">
      <c r="B50" s="31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</sheetData>
  <sheetProtection/>
  <mergeCells count="3">
    <mergeCell ref="B4:L4"/>
    <mergeCell ref="A6:L6"/>
    <mergeCell ref="O12:P12"/>
  </mergeCells>
  <printOptions/>
  <pageMargins left="0.24" right="0.23" top="0.26" bottom="0.2" header="0.25" footer="0.1574803149606299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78.00390625" style="48" customWidth="1"/>
    <col min="2" max="2" width="6.625" style="0" customWidth="1"/>
    <col min="3" max="3" width="10.125" style="0" customWidth="1"/>
    <col min="4" max="4" width="8.375" style="0" customWidth="1"/>
    <col min="5" max="5" width="9.00390625" style="0" customWidth="1"/>
    <col min="6" max="6" width="13.25390625" style="50" customWidth="1"/>
    <col min="7" max="7" width="4.125" style="50" hidden="1" customWidth="1"/>
    <col min="8" max="8" width="10.75390625" style="0" bestFit="1" customWidth="1"/>
  </cols>
  <sheetData>
    <row r="1" spans="1:6" ht="12.75">
      <c r="A1" s="200" t="s">
        <v>262</v>
      </c>
      <c r="B1" s="208"/>
      <c r="C1" s="208"/>
      <c r="D1" s="208"/>
      <c r="E1" s="208"/>
      <c r="F1" s="208"/>
    </row>
    <row r="2" spans="3:6" ht="12.75">
      <c r="C2" s="205"/>
      <c r="D2" s="206"/>
      <c r="E2" s="206"/>
      <c r="F2" s="206"/>
    </row>
    <row r="3" spans="3:6" ht="12.75">
      <c r="C3" s="205"/>
      <c r="D3" s="206"/>
      <c r="E3" s="206"/>
      <c r="F3" s="206"/>
    </row>
    <row r="4" spans="3:6" ht="12.75">
      <c r="C4" s="206"/>
      <c r="D4" s="206"/>
      <c r="E4" s="206"/>
      <c r="F4" s="206"/>
    </row>
    <row r="5" spans="1:12" ht="39" customHeight="1">
      <c r="A5" s="203" t="s">
        <v>269</v>
      </c>
      <c r="B5" s="207"/>
      <c r="C5" s="207"/>
      <c r="D5" s="207"/>
      <c r="E5" s="207"/>
      <c r="F5" s="207"/>
      <c r="G5" s="47"/>
      <c r="H5" s="47"/>
      <c r="I5" s="47"/>
      <c r="J5" s="47"/>
      <c r="K5" s="47"/>
      <c r="L5" s="47"/>
    </row>
    <row r="7" ht="13.5" thickBot="1"/>
    <row r="8" spans="1:6" ht="44.25" customHeight="1" thickBot="1">
      <c r="A8" s="51" t="s">
        <v>82</v>
      </c>
      <c r="B8" s="52" t="s">
        <v>114</v>
      </c>
      <c r="C8" s="52" t="s">
        <v>115</v>
      </c>
      <c r="D8" s="52" t="s">
        <v>3</v>
      </c>
      <c r="E8" s="52" t="s">
        <v>4</v>
      </c>
      <c r="F8" s="182" t="s">
        <v>242</v>
      </c>
    </row>
    <row r="9" spans="1:6" ht="27.75" customHeight="1">
      <c r="A9" s="176" t="s">
        <v>153</v>
      </c>
      <c r="B9" s="58"/>
      <c r="C9" s="53"/>
      <c r="D9" s="53"/>
      <c r="E9" s="58"/>
      <c r="F9" s="59">
        <f>F10+F19+F22+F33+F38+F46+F55+F60+F74+F77</f>
        <v>13189.359999999999</v>
      </c>
    </row>
    <row r="10" spans="1:8" ht="36.75">
      <c r="A10" s="176" t="s">
        <v>127</v>
      </c>
      <c r="B10" s="54" t="s">
        <v>128</v>
      </c>
      <c r="C10" s="54" t="s">
        <v>16</v>
      </c>
      <c r="D10" s="54" t="s">
        <v>116</v>
      </c>
      <c r="E10" s="54" t="s">
        <v>116</v>
      </c>
      <c r="F10" s="57">
        <f>F11+F13+F17</f>
        <v>2601.7300000000005</v>
      </c>
      <c r="G10" s="60"/>
      <c r="H10" s="61"/>
    </row>
    <row r="11" spans="1:6" ht="15" customHeight="1">
      <c r="A11" s="64" t="s">
        <v>129</v>
      </c>
      <c r="B11" s="53" t="s">
        <v>128</v>
      </c>
      <c r="C11" s="53" t="s">
        <v>16</v>
      </c>
      <c r="D11" s="53" t="s">
        <v>130</v>
      </c>
      <c r="E11" s="53" t="s">
        <v>116</v>
      </c>
      <c r="F11" s="59">
        <f>F12</f>
        <v>310.07</v>
      </c>
    </row>
    <row r="12" spans="1:6" ht="15" customHeight="1">
      <c r="A12" s="64" t="s">
        <v>119</v>
      </c>
      <c r="B12" s="53" t="s">
        <v>128</v>
      </c>
      <c r="C12" s="53" t="s">
        <v>16</v>
      </c>
      <c r="D12" s="53" t="s">
        <v>130</v>
      </c>
      <c r="E12" s="58">
        <v>100</v>
      </c>
      <c r="F12" s="59">
        <v>310.07</v>
      </c>
    </row>
    <row r="13" spans="1:6" ht="24" customHeight="1">
      <c r="A13" s="64" t="s">
        <v>131</v>
      </c>
      <c r="B13" s="53" t="s">
        <v>128</v>
      </c>
      <c r="C13" s="53" t="s">
        <v>16</v>
      </c>
      <c r="D13" s="53" t="s">
        <v>132</v>
      </c>
      <c r="E13" s="58" t="s">
        <v>116</v>
      </c>
      <c r="F13" s="59">
        <f>F14+F15+F16</f>
        <v>2290.13</v>
      </c>
    </row>
    <row r="14" spans="1:6" ht="13.5" customHeight="1">
      <c r="A14" s="64" t="s">
        <v>119</v>
      </c>
      <c r="B14" s="53" t="s">
        <v>128</v>
      </c>
      <c r="C14" s="53" t="s">
        <v>16</v>
      </c>
      <c r="D14" s="53" t="s">
        <v>132</v>
      </c>
      <c r="E14" s="58">
        <v>100</v>
      </c>
      <c r="F14" s="59">
        <v>1909.05</v>
      </c>
    </row>
    <row r="15" spans="1:6" ht="13.5" customHeight="1">
      <c r="A15" s="64" t="s">
        <v>157</v>
      </c>
      <c r="B15" s="53" t="s">
        <v>128</v>
      </c>
      <c r="C15" s="53" t="s">
        <v>16</v>
      </c>
      <c r="D15" s="53" t="s">
        <v>132</v>
      </c>
      <c r="E15" s="58">
        <v>200</v>
      </c>
      <c r="F15" s="59">
        <v>377.29</v>
      </c>
    </row>
    <row r="16" spans="1:6" ht="15" customHeight="1">
      <c r="A16" s="64" t="s">
        <v>126</v>
      </c>
      <c r="B16" s="53" t="s">
        <v>128</v>
      </c>
      <c r="C16" s="53" t="s">
        <v>16</v>
      </c>
      <c r="D16" s="53" t="s">
        <v>132</v>
      </c>
      <c r="E16" s="58">
        <v>800</v>
      </c>
      <c r="F16" s="59">
        <v>3.79</v>
      </c>
    </row>
    <row r="17" spans="1:6" ht="39" customHeight="1">
      <c r="A17" s="64" t="s">
        <v>258</v>
      </c>
      <c r="B17" s="53" t="s">
        <v>128</v>
      </c>
      <c r="C17" s="53" t="s">
        <v>16</v>
      </c>
      <c r="D17" s="63" t="s">
        <v>257</v>
      </c>
      <c r="E17" s="53" t="s">
        <v>116</v>
      </c>
      <c r="F17" s="59">
        <f>F18</f>
        <v>1.53</v>
      </c>
    </row>
    <row r="18" spans="1:6" ht="15" customHeight="1">
      <c r="A18" s="64" t="s">
        <v>157</v>
      </c>
      <c r="B18" s="53" t="s">
        <v>128</v>
      </c>
      <c r="C18" s="53" t="s">
        <v>16</v>
      </c>
      <c r="D18" s="63" t="s">
        <v>257</v>
      </c>
      <c r="E18" s="58">
        <v>200</v>
      </c>
      <c r="F18" s="59">
        <v>1.53</v>
      </c>
    </row>
    <row r="19" spans="1:6" ht="15" customHeight="1">
      <c r="A19" s="176" t="s">
        <v>133</v>
      </c>
      <c r="B19" s="54" t="s">
        <v>128</v>
      </c>
      <c r="C19" s="54" t="s">
        <v>58</v>
      </c>
      <c r="D19" s="54" t="s">
        <v>116</v>
      </c>
      <c r="E19" s="54" t="s">
        <v>116</v>
      </c>
      <c r="F19" s="57">
        <v>0</v>
      </c>
    </row>
    <row r="20" spans="1:6" ht="15" customHeight="1">
      <c r="A20" s="64" t="s">
        <v>40</v>
      </c>
      <c r="B20" s="53" t="s">
        <v>128</v>
      </c>
      <c r="C20" s="53" t="s">
        <v>58</v>
      </c>
      <c r="D20" s="53" t="s">
        <v>134</v>
      </c>
      <c r="E20" s="53" t="s">
        <v>116</v>
      </c>
      <c r="F20" s="59">
        <v>0</v>
      </c>
    </row>
    <row r="21" spans="1:6" ht="15" customHeight="1">
      <c r="A21" s="64" t="s">
        <v>233</v>
      </c>
      <c r="B21" s="53" t="s">
        <v>128</v>
      </c>
      <c r="C21" s="53" t="s">
        <v>58</v>
      </c>
      <c r="D21" s="53" t="s">
        <v>134</v>
      </c>
      <c r="E21" s="58">
        <v>800</v>
      </c>
      <c r="F21" s="59">
        <v>0</v>
      </c>
    </row>
    <row r="22" spans="1:7" ht="15" customHeight="1">
      <c r="A22" s="176" t="s">
        <v>17</v>
      </c>
      <c r="B22" s="54" t="s">
        <v>128</v>
      </c>
      <c r="C22" s="54" t="s">
        <v>59</v>
      </c>
      <c r="D22" s="54" t="s">
        <v>116</v>
      </c>
      <c r="E22" s="54" t="s">
        <v>116</v>
      </c>
      <c r="F22" s="57">
        <f>F23+F25+F27+F29:G29+F31</f>
        <v>138.63</v>
      </c>
      <c r="G22" s="57"/>
    </row>
    <row r="23" spans="1:6" ht="25.5" customHeight="1">
      <c r="A23" s="64" t="s">
        <v>204</v>
      </c>
      <c r="B23" s="53" t="s">
        <v>128</v>
      </c>
      <c r="C23" s="53" t="s">
        <v>59</v>
      </c>
      <c r="D23" s="63" t="s">
        <v>135</v>
      </c>
      <c r="E23" s="53" t="s">
        <v>116</v>
      </c>
      <c r="F23" s="59">
        <f>F24</f>
        <v>38.56</v>
      </c>
    </row>
    <row r="24" spans="1:6" ht="15" customHeight="1">
      <c r="A24" s="64" t="s">
        <v>157</v>
      </c>
      <c r="B24" s="53" t="s">
        <v>128</v>
      </c>
      <c r="C24" s="53" t="s">
        <v>59</v>
      </c>
      <c r="D24" s="63" t="s">
        <v>135</v>
      </c>
      <c r="E24" s="58">
        <v>200</v>
      </c>
      <c r="F24" s="59">
        <v>38.56</v>
      </c>
    </row>
    <row r="25" spans="1:6" ht="15.75" customHeight="1">
      <c r="A25" s="146" t="s">
        <v>198</v>
      </c>
      <c r="B25" s="53" t="s">
        <v>128</v>
      </c>
      <c r="C25" s="53" t="s">
        <v>59</v>
      </c>
      <c r="D25" s="63" t="s">
        <v>205</v>
      </c>
      <c r="E25" s="53" t="s">
        <v>116</v>
      </c>
      <c r="F25" s="59">
        <f>F26</f>
        <v>18</v>
      </c>
    </row>
    <row r="26" spans="1:6" ht="15" customHeight="1">
      <c r="A26" s="64" t="s">
        <v>154</v>
      </c>
      <c r="B26" s="53" t="s">
        <v>128</v>
      </c>
      <c r="C26" s="53" t="s">
        <v>59</v>
      </c>
      <c r="D26" s="63" t="s">
        <v>205</v>
      </c>
      <c r="E26" s="58">
        <v>800</v>
      </c>
      <c r="F26" s="59">
        <v>18</v>
      </c>
    </row>
    <row r="27" spans="1:6" ht="36" customHeight="1" hidden="1">
      <c r="A27" s="145" t="s">
        <v>218</v>
      </c>
      <c r="B27" s="53" t="s">
        <v>128</v>
      </c>
      <c r="C27" s="53" t="s">
        <v>59</v>
      </c>
      <c r="D27" s="63" t="s">
        <v>136</v>
      </c>
      <c r="E27" s="53" t="s">
        <v>116</v>
      </c>
      <c r="F27" s="59">
        <f>F28</f>
        <v>0</v>
      </c>
    </row>
    <row r="28" spans="1:6" ht="15" customHeight="1" hidden="1">
      <c r="A28" s="64" t="s">
        <v>137</v>
      </c>
      <c r="B28" s="53" t="s">
        <v>128</v>
      </c>
      <c r="C28" s="53" t="s">
        <v>59</v>
      </c>
      <c r="D28" s="53" t="s">
        <v>136</v>
      </c>
      <c r="E28" s="58">
        <v>600</v>
      </c>
      <c r="F28" s="59">
        <v>0</v>
      </c>
    </row>
    <row r="29" spans="1:6" ht="53.25" customHeight="1">
      <c r="A29" s="147" t="s">
        <v>220</v>
      </c>
      <c r="B29" s="53" t="s">
        <v>128</v>
      </c>
      <c r="C29" s="53" t="s">
        <v>59</v>
      </c>
      <c r="D29" s="58">
        <v>7951200</v>
      </c>
      <c r="E29" s="53" t="s">
        <v>116</v>
      </c>
      <c r="F29" s="59">
        <f>F30</f>
        <v>60.89</v>
      </c>
    </row>
    <row r="30" spans="1:6" ht="15" customHeight="1">
      <c r="A30" s="64" t="s">
        <v>157</v>
      </c>
      <c r="B30" s="53" t="s">
        <v>128</v>
      </c>
      <c r="C30" s="53" t="s">
        <v>59</v>
      </c>
      <c r="D30" s="58">
        <v>7951200</v>
      </c>
      <c r="E30" s="58">
        <v>200</v>
      </c>
      <c r="F30" s="59">
        <v>60.89</v>
      </c>
    </row>
    <row r="31" spans="1:6" ht="27.75" customHeight="1">
      <c r="A31" s="146" t="s">
        <v>219</v>
      </c>
      <c r="B31" s="53" t="s">
        <v>128</v>
      </c>
      <c r="C31" s="53" t="s">
        <v>59</v>
      </c>
      <c r="D31" s="58">
        <v>7951300</v>
      </c>
      <c r="E31" s="58"/>
      <c r="F31" s="59">
        <f>F32</f>
        <v>21.18</v>
      </c>
    </row>
    <row r="32" spans="1:6" ht="15" customHeight="1">
      <c r="A32" s="64" t="s">
        <v>157</v>
      </c>
      <c r="B32" s="53" t="s">
        <v>128</v>
      </c>
      <c r="C32" s="53" t="s">
        <v>59</v>
      </c>
      <c r="D32" s="58">
        <v>7951300</v>
      </c>
      <c r="E32" s="58">
        <v>200</v>
      </c>
      <c r="F32" s="59">
        <v>21.18</v>
      </c>
    </row>
    <row r="33" spans="1:6" ht="24.75" customHeight="1">
      <c r="A33" s="176" t="s">
        <v>138</v>
      </c>
      <c r="B33" s="54" t="s">
        <v>128</v>
      </c>
      <c r="C33" s="54" t="s">
        <v>21</v>
      </c>
      <c r="D33" s="54" t="s">
        <v>116</v>
      </c>
      <c r="E33" s="56" t="s">
        <v>116</v>
      </c>
      <c r="F33" s="57">
        <f>F34+F36</f>
        <v>0</v>
      </c>
    </row>
    <row r="34" spans="1:6" ht="36" customHeight="1">
      <c r="A34" s="153" t="s">
        <v>221</v>
      </c>
      <c r="B34" s="53" t="s">
        <v>128</v>
      </c>
      <c r="C34" s="53" t="s">
        <v>21</v>
      </c>
      <c r="D34" s="53" t="s">
        <v>139</v>
      </c>
      <c r="E34" s="53" t="s">
        <v>116</v>
      </c>
      <c r="F34" s="59">
        <f>F35</f>
        <v>0</v>
      </c>
    </row>
    <row r="35" spans="1:6" ht="15" customHeight="1">
      <c r="A35" s="64" t="s">
        <v>157</v>
      </c>
      <c r="B35" s="53" t="s">
        <v>128</v>
      </c>
      <c r="C35" s="53" t="s">
        <v>21</v>
      </c>
      <c r="D35" s="53" t="s">
        <v>139</v>
      </c>
      <c r="E35" s="58">
        <v>200</v>
      </c>
      <c r="F35" s="59">
        <v>0</v>
      </c>
    </row>
    <row r="36" spans="1:6" ht="57.75" customHeight="1">
      <c r="A36" s="130" t="s">
        <v>222</v>
      </c>
      <c r="B36" s="53" t="s">
        <v>128</v>
      </c>
      <c r="C36" s="53" t="s">
        <v>21</v>
      </c>
      <c r="D36" s="53" t="s">
        <v>140</v>
      </c>
      <c r="E36" s="58" t="s">
        <v>116</v>
      </c>
      <c r="F36" s="59">
        <f>F37</f>
        <v>0</v>
      </c>
    </row>
    <row r="37" spans="1:6" ht="15" customHeight="1">
      <c r="A37" s="64" t="s">
        <v>157</v>
      </c>
      <c r="B37" s="53" t="s">
        <v>128</v>
      </c>
      <c r="C37" s="53" t="s">
        <v>21</v>
      </c>
      <c r="D37" s="53" t="s">
        <v>140</v>
      </c>
      <c r="E37" s="58">
        <v>200</v>
      </c>
      <c r="F37" s="59">
        <v>0</v>
      </c>
    </row>
    <row r="38" spans="1:6" ht="15.75" customHeight="1">
      <c r="A38" s="176" t="s">
        <v>141</v>
      </c>
      <c r="B38" s="54" t="s">
        <v>128</v>
      </c>
      <c r="C38" s="54" t="s">
        <v>66</v>
      </c>
      <c r="D38" s="54" t="s">
        <v>116</v>
      </c>
      <c r="E38" s="54" t="s">
        <v>116</v>
      </c>
      <c r="F38" s="57">
        <f>F39+F41</f>
        <v>25</v>
      </c>
    </row>
    <row r="39" spans="1:6" ht="27.75" customHeight="1">
      <c r="A39" s="139" t="s">
        <v>223</v>
      </c>
      <c r="B39" s="53" t="s">
        <v>128</v>
      </c>
      <c r="C39" s="53" t="s">
        <v>66</v>
      </c>
      <c r="D39" s="58">
        <v>7950200</v>
      </c>
      <c r="E39" s="58" t="s">
        <v>116</v>
      </c>
      <c r="F39" s="59">
        <f>F40</f>
        <v>25</v>
      </c>
    </row>
    <row r="40" spans="1:6" ht="15" customHeight="1">
      <c r="A40" s="64" t="s">
        <v>157</v>
      </c>
      <c r="B40" s="53" t="s">
        <v>128</v>
      </c>
      <c r="C40" s="53" t="s">
        <v>66</v>
      </c>
      <c r="D40" s="58">
        <v>7950200</v>
      </c>
      <c r="E40" s="58">
        <v>200</v>
      </c>
      <c r="F40" s="59">
        <v>25</v>
      </c>
    </row>
    <row r="41" spans="1:6" ht="27.75" customHeight="1">
      <c r="A41" s="137" t="s">
        <v>224</v>
      </c>
      <c r="B41" s="53" t="s">
        <v>128</v>
      </c>
      <c r="C41" s="53" t="s">
        <v>66</v>
      </c>
      <c r="D41" s="53" t="s">
        <v>142</v>
      </c>
      <c r="E41" s="58" t="s">
        <v>116</v>
      </c>
      <c r="F41" s="59">
        <f>F42</f>
        <v>0</v>
      </c>
    </row>
    <row r="42" spans="1:6" ht="15" customHeight="1">
      <c r="A42" s="64" t="s">
        <v>157</v>
      </c>
      <c r="B42" s="53" t="s">
        <v>128</v>
      </c>
      <c r="C42" s="53" t="s">
        <v>66</v>
      </c>
      <c r="D42" s="53" t="s">
        <v>142</v>
      </c>
      <c r="E42" s="58">
        <v>200</v>
      </c>
      <c r="F42" s="59">
        <v>0</v>
      </c>
    </row>
    <row r="43" spans="1:6" ht="15" customHeight="1">
      <c r="A43" s="187" t="s">
        <v>253</v>
      </c>
      <c r="B43" s="74" t="s">
        <v>128</v>
      </c>
      <c r="C43" s="74" t="s">
        <v>247</v>
      </c>
      <c r="D43" s="53"/>
      <c r="E43" s="188"/>
      <c r="F43" s="189">
        <f>F44</f>
        <v>0</v>
      </c>
    </row>
    <row r="44" spans="1:6" ht="27" customHeight="1">
      <c r="A44" s="139" t="s">
        <v>249</v>
      </c>
      <c r="B44" s="74" t="s">
        <v>128</v>
      </c>
      <c r="C44" s="74" t="s">
        <v>248</v>
      </c>
      <c r="D44" s="58">
        <v>7951400</v>
      </c>
      <c r="E44" s="188"/>
      <c r="F44" s="189">
        <f>F45</f>
        <v>0</v>
      </c>
    </row>
    <row r="45" spans="1:6" ht="18" customHeight="1">
      <c r="A45" s="64" t="s">
        <v>157</v>
      </c>
      <c r="B45" s="74" t="s">
        <v>128</v>
      </c>
      <c r="C45" s="74" t="s">
        <v>248</v>
      </c>
      <c r="D45" s="58">
        <v>7951400</v>
      </c>
      <c r="E45" s="188">
        <v>200</v>
      </c>
      <c r="F45" s="189">
        <v>0</v>
      </c>
    </row>
    <row r="46" spans="1:6" ht="15" customHeight="1">
      <c r="A46" s="176" t="s">
        <v>188</v>
      </c>
      <c r="B46" s="56">
        <v>916</v>
      </c>
      <c r="C46" s="62" t="s">
        <v>27</v>
      </c>
      <c r="D46" s="54"/>
      <c r="E46" s="56"/>
      <c r="F46" s="57">
        <f>F47+F50</f>
        <v>150.45</v>
      </c>
    </row>
    <row r="47" spans="1:6" ht="15" customHeight="1">
      <c r="A47" s="176" t="s">
        <v>155</v>
      </c>
      <c r="B47" s="54" t="s">
        <v>128</v>
      </c>
      <c r="C47" s="62" t="s">
        <v>156</v>
      </c>
      <c r="D47" s="53"/>
      <c r="E47" s="58"/>
      <c r="F47" s="57">
        <f>F48</f>
        <v>0</v>
      </c>
    </row>
    <row r="48" spans="1:6" ht="60.75" customHeight="1">
      <c r="A48" s="136" t="s">
        <v>187</v>
      </c>
      <c r="B48" s="53" t="s">
        <v>128</v>
      </c>
      <c r="C48" s="63" t="s">
        <v>156</v>
      </c>
      <c r="D48" s="58">
        <v>4280000</v>
      </c>
      <c r="E48" s="58"/>
      <c r="F48" s="59">
        <f>F49</f>
        <v>0</v>
      </c>
    </row>
    <row r="49" spans="1:6" ht="15" customHeight="1">
      <c r="A49" s="64" t="s">
        <v>157</v>
      </c>
      <c r="B49" s="53" t="s">
        <v>128</v>
      </c>
      <c r="C49" s="63" t="s">
        <v>156</v>
      </c>
      <c r="D49" s="58">
        <v>4280000</v>
      </c>
      <c r="E49" s="58">
        <v>200</v>
      </c>
      <c r="F49" s="59">
        <v>0</v>
      </c>
    </row>
    <row r="50" spans="1:6" ht="15" customHeight="1">
      <c r="A50" s="176" t="s">
        <v>143</v>
      </c>
      <c r="B50" s="54" t="s">
        <v>128</v>
      </c>
      <c r="C50" s="54" t="s">
        <v>67</v>
      </c>
      <c r="D50" s="54" t="s">
        <v>116</v>
      </c>
      <c r="E50" s="56" t="s">
        <v>116</v>
      </c>
      <c r="F50" s="57">
        <f>F51+F53</f>
        <v>150.45</v>
      </c>
    </row>
    <row r="51" spans="1:6" ht="39" customHeight="1">
      <c r="A51" s="64" t="s">
        <v>144</v>
      </c>
      <c r="B51" s="53" t="s">
        <v>128</v>
      </c>
      <c r="C51" s="53" t="s">
        <v>67</v>
      </c>
      <c r="D51" s="53" t="s">
        <v>145</v>
      </c>
      <c r="E51" s="58" t="s">
        <v>116</v>
      </c>
      <c r="F51" s="59">
        <f>F52</f>
        <v>150.45</v>
      </c>
    </row>
    <row r="52" spans="1:6" ht="15" customHeight="1">
      <c r="A52" s="64" t="s">
        <v>157</v>
      </c>
      <c r="B52" s="53" t="s">
        <v>128</v>
      </c>
      <c r="C52" s="53" t="s">
        <v>67</v>
      </c>
      <c r="D52" s="53" t="s">
        <v>145</v>
      </c>
      <c r="E52" s="58">
        <v>200</v>
      </c>
      <c r="F52" s="59">
        <v>150.45</v>
      </c>
    </row>
    <row r="53" spans="1:6" ht="41.25" customHeight="1">
      <c r="A53" s="64" t="s">
        <v>147</v>
      </c>
      <c r="B53" s="53" t="s">
        <v>128</v>
      </c>
      <c r="C53" s="53" t="s">
        <v>67</v>
      </c>
      <c r="D53" s="53" t="s">
        <v>148</v>
      </c>
      <c r="E53" s="53" t="s">
        <v>116</v>
      </c>
      <c r="F53" s="59">
        <f>F54</f>
        <v>0</v>
      </c>
    </row>
    <row r="54" spans="1:6" ht="15" customHeight="1">
      <c r="A54" s="64" t="s">
        <v>157</v>
      </c>
      <c r="B54" s="53" t="s">
        <v>128</v>
      </c>
      <c r="C54" s="53" t="s">
        <v>67</v>
      </c>
      <c r="D54" s="53" t="s">
        <v>148</v>
      </c>
      <c r="E54" s="58">
        <v>200</v>
      </c>
      <c r="F54" s="59">
        <v>0</v>
      </c>
    </row>
    <row r="55" spans="1:6" ht="15" customHeight="1">
      <c r="A55" s="176" t="s">
        <v>211</v>
      </c>
      <c r="B55" s="54" t="s">
        <v>128</v>
      </c>
      <c r="C55" s="62" t="s">
        <v>28</v>
      </c>
      <c r="D55" s="54" t="s">
        <v>116</v>
      </c>
      <c r="E55" s="56" t="s">
        <v>116</v>
      </c>
      <c r="F55" s="57">
        <f>F56+F58</f>
        <v>6333.35</v>
      </c>
    </row>
    <row r="56" spans="1:6" ht="39" customHeight="1">
      <c r="A56" s="161" t="s">
        <v>228</v>
      </c>
      <c r="B56" s="53" t="s">
        <v>128</v>
      </c>
      <c r="C56" s="53" t="s">
        <v>29</v>
      </c>
      <c r="D56" s="53" t="s">
        <v>149</v>
      </c>
      <c r="E56" s="58" t="s">
        <v>116</v>
      </c>
      <c r="F56" s="59">
        <f>F57</f>
        <v>6324.79</v>
      </c>
    </row>
    <row r="57" spans="1:6" ht="15" customHeight="1">
      <c r="A57" s="64" t="s">
        <v>157</v>
      </c>
      <c r="B57" s="53" t="s">
        <v>128</v>
      </c>
      <c r="C57" s="53" t="s">
        <v>29</v>
      </c>
      <c r="D57" s="53" t="s">
        <v>149</v>
      </c>
      <c r="E57" s="58">
        <v>200</v>
      </c>
      <c r="F57" s="59">
        <v>6324.79</v>
      </c>
    </row>
    <row r="58" spans="1:6" ht="35.25" customHeight="1">
      <c r="A58" s="145" t="s">
        <v>229</v>
      </c>
      <c r="B58" s="58">
        <v>916</v>
      </c>
      <c r="C58" s="63" t="s">
        <v>199</v>
      </c>
      <c r="D58" s="63" t="s">
        <v>146</v>
      </c>
      <c r="E58" s="58"/>
      <c r="F58" s="59">
        <f>F59</f>
        <v>8.56</v>
      </c>
    </row>
    <row r="59" spans="1:6" ht="15" customHeight="1">
      <c r="A59" s="64" t="s">
        <v>157</v>
      </c>
      <c r="B59" s="58">
        <v>916</v>
      </c>
      <c r="C59" s="63" t="s">
        <v>199</v>
      </c>
      <c r="D59" s="63" t="s">
        <v>146</v>
      </c>
      <c r="E59" s="58">
        <v>200</v>
      </c>
      <c r="F59" s="59">
        <v>8.56</v>
      </c>
    </row>
    <row r="60" spans="1:6" ht="15" customHeight="1">
      <c r="A60" s="176" t="s">
        <v>158</v>
      </c>
      <c r="B60" s="54" t="s">
        <v>128</v>
      </c>
      <c r="C60" s="56">
        <v>1000</v>
      </c>
      <c r="D60" s="53"/>
      <c r="E60" s="58"/>
      <c r="F60" s="57">
        <f>F61+F64</f>
        <v>3206.06</v>
      </c>
    </row>
    <row r="61" spans="1:6" ht="15" customHeight="1">
      <c r="A61" s="176" t="s">
        <v>159</v>
      </c>
      <c r="B61" s="54" t="s">
        <v>128</v>
      </c>
      <c r="C61" s="56">
        <v>1003</v>
      </c>
      <c r="D61" s="56"/>
      <c r="E61" s="56"/>
      <c r="F61" s="57">
        <f>F62</f>
        <v>75.4</v>
      </c>
    </row>
    <row r="62" spans="1:6" ht="25.5" customHeight="1">
      <c r="A62" s="64" t="s">
        <v>212</v>
      </c>
      <c r="B62" s="53" t="s">
        <v>128</v>
      </c>
      <c r="C62" s="58">
        <v>1003</v>
      </c>
      <c r="D62" s="58">
        <v>5050100</v>
      </c>
      <c r="E62" s="58"/>
      <c r="F62" s="59">
        <f>F63</f>
        <v>75.4</v>
      </c>
    </row>
    <row r="63" spans="1:6" ht="17.25" customHeight="1">
      <c r="A63" s="64" t="s">
        <v>213</v>
      </c>
      <c r="B63" s="53" t="s">
        <v>128</v>
      </c>
      <c r="C63" s="58">
        <v>1003</v>
      </c>
      <c r="D63" s="58">
        <v>5050100</v>
      </c>
      <c r="E63" s="58">
        <v>300</v>
      </c>
      <c r="F63" s="59">
        <v>75.4</v>
      </c>
    </row>
    <row r="64" spans="1:6" ht="15" customHeight="1">
      <c r="A64" s="176" t="s">
        <v>61</v>
      </c>
      <c r="B64" s="54" t="s">
        <v>128</v>
      </c>
      <c r="C64" s="54" t="s">
        <v>32</v>
      </c>
      <c r="D64" s="54" t="s">
        <v>116</v>
      </c>
      <c r="E64" s="56" t="s">
        <v>116</v>
      </c>
      <c r="F64" s="57">
        <f>F65+F68+F70+F72</f>
        <v>3130.66</v>
      </c>
    </row>
    <row r="65" spans="1:6" ht="39" customHeight="1">
      <c r="A65" s="145" t="s">
        <v>250</v>
      </c>
      <c r="B65" s="63" t="s">
        <v>128</v>
      </c>
      <c r="C65" s="63" t="s">
        <v>32</v>
      </c>
      <c r="D65" s="63" t="s">
        <v>254</v>
      </c>
      <c r="E65" s="58" t="s">
        <v>116</v>
      </c>
      <c r="F65" s="59">
        <f>F66+F67</f>
        <v>531.52</v>
      </c>
    </row>
    <row r="66" spans="1:6" ht="13.5" customHeight="1">
      <c r="A66" s="64" t="s">
        <v>119</v>
      </c>
      <c r="B66" s="63" t="s">
        <v>128</v>
      </c>
      <c r="C66" s="63" t="s">
        <v>32</v>
      </c>
      <c r="D66" s="63" t="s">
        <v>254</v>
      </c>
      <c r="E66" s="75">
        <v>100</v>
      </c>
      <c r="F66" s="59">
        <v>510.41</v>
      </c>
    </row>
    <row r="67" spans="1:6" ht="13.5" customHeight="1">
      <c r="A67" s="64" t="s">
        <v>157</v>
      </c>
      <c r="B67" s="53" t="s">
        <v>128</v>
      </c>
      <c r="C67" s="53" t="s">
        <v>32</v>
      </c>
      <c r="D67" s="63" t="s">
        <v>254</v>
      </c>
      <c r="E67" s="58">
        <v>200</v>
      </c>
      <c r="F67" s="59">
        <v>21.11</v>
      </c>
    </row>
    <row r="68" spans="1:6" ht="37.5" customHeight="1">
      <c r="A68" s="145" t="s">
        <v>251</v>
      </c>
      <c r="B68" s="53" t="s">
        <v>128</v>
      </c>
      <c r="C68" s="53" t="s">
        <v>32</v>
      </c>
      <c r="D68" s="63" t="s">
        <v>255</v>
      </c>
      <c r="E68" s="53" t="s">
        <v>116</v>
      </c>
      <c r="F68" s="59">
        <f>F69</f>
        <v>1969.31</v>
      </c>
    </row>
    <row r="69" spans="1:6" ht="15.75" customHeight="1">
      <c r="A69" s="64" t="s">
        <v>214</v>
      </c>
      <c r="B69" s="53" t="s">
        <v>128</v>
      </c>
      <c r="C69" s="53" t="s">
        <v>32</v>
      </c>
      <c r="D69" s="63" t="s">
        <v>255</v>
      </c>
      <c r="E69" s="58">
        <v>300</v>
      </c>
      <c r="F69" s="59">
        <v>1969.31</v>
      </c>
    </row>
    <row r="70" spans="1:6" ht="30" customHeight="1">
      <c r="A70" s="145" t="s">
        <v>252</v>
      </c>
      <c r="B70" s="53" t="s">
        <v>128</v>
      </c>
      <c r="C70" s="53" t="s">
        <v>32</v>
      </c>
      <c r="D70" s="63" t="s">
        <v>256</v>
      </c>
      <c r="E70" s="58"/>
      <c r="F70" s="59">
        <f>F71</f>
        <v>629.83</v>
      </c>
    </row>
    <row r="71" spans="1:6" ht="12.75" customHeight="1">
      <c r="A71" s="64" t="s">
        <v>215</v>
      </c>
      <c r="B71" s="53" t="s">
        <v>128</v>
      </c>
      <c r="C71" s="53" t="s">
        <v>32</v>
      </c>
      <c r="D71" s="63" t="s">
        <v>256</v>
      </c>
      <c r="E71" s="58">
        <v>300</v>
      </c>
      <c r="F71" s="59">
        <v>629.83</v>
      </c>
    </row>
    <row r="72" spans="1:6" ht="27.75" customHeight="1" hidden="1">
      <c r="A72" s="145"/>
      <c r="B72" s="53" t="s">
        <v>128</v>
      </c>
      <c r="C72" s="53" t="s">
        <v>32</v>
      </c>
      <c r="D72" s="63" t="s">
        <v>216</v>
      </c>
      <c r="E72" s="58"/>
      <c r="F72" s="59">
        <f>F73</f>
        <v>0</v>
      </c>
    </row>
    <row r="73" spans="1:6" ht="23.25" customHeight="1" hidden="1">
      <c r="A73" s="64" t="s">
        <v>215</v>
      </c>
      <c r="B73" s="53" t="s">
        <v>128</v>
      </c>
      <c r="C73" s="53" t="s">
        <v>32</v>
      </c>
      <c r="D73" s="63" t="s">
        <v>216</v>
      </c>
      <c r="E73" s="58">
        <v>300</v>
      </c>
      <c r="F73" s="59">
        <v>0</v>
      </c>
    </row>
    <row r="74" spans="1:6" ht="15" customHeight="1">
      <c r="A74" s="176" t="s">
        <v>150</v>
      </c>
      <c r="B74" s="54" t="s">
        <v>128</v>
      </c>
      <c r="C74" s="54" t="s">
        <v>71</v>
      </c>
      <c r="D74" s="54" t="s">
        <v>116</v>
      </c>
      <c r="E74" s="54" t="s">
        <v>116</v>
      </c>
      <c r="F74" s="57">
        <f>F75</f>
        <v>122.01</v>
      </c>
    </row>
    <row r="75" spans="1:6" ht="39.75" customHeight="1">
      <c r="A75" s="130" t="s">
        <v>230</v>
      </c>
      <c r="B75" s="53" t="s">
        <v>128</v>
      </c>
      <c r="C75" s="53" t="s">
        <v>71</v>
      </c>
      <c r="D75" s="53" t="s">
        <v>151</v>
      </c>
      <c r="E75" s="53" t="s">
        <v>116</v>
      </c>
      <c r="F75" s="59">
        <f>F76</f>
        <v>122.01</v>
      </c>
    </row>
    <row r="76" spans="1:6" ht="15" customHeight="1">
      <c r="A76" s="64" t="s">
        <v>157</v>
      </c>
      <c r="B76" s="53" t="s">
        <v>128</v>
      </c>
      <c r="C76" s="53" t="s">
        <v>71</v>
      </c>
      <c r="D76" s="53" t="s">
        <v>151</v>
      </c>
      <c r="E76" s="58">
        <v>200</v>
      </c>
      <c r="F76" s="59">
        <v>122.01</v>
      </c>
    </row>
    <row r="77" spans="1:6" ht="15" customHeight="1">
      <c r="A77" s="176" t="s">
        <v>30</v>
      </c>
      <c r="B77" s="54" t="s">
        <v>128</v>
      </c>
      <c r="C77" s="54" t="s">
        <v>70</v>
      </c>
      <c r="D77" s="54" t="s">
        <v>116</v>
      </c>
      <c r="E77" s="56" t="s">
        <v>116</v>
      </c>
      <c r="F77" s="57">
        <f>F78+F80</f>
        <v>612.13</v>
      </c>
    </row>
    <row r="78" spans="1:6" ht="26.25" customHeight="1">
      <c r="A78" s="130" t="s">
        <v>231</v>
      </c>
      <c r="B78" s="53" t="s">
        <v>128</v>
      </c>
      <c r="C78" s="53" t="s">
        <v>70</v>
      </c>
      <c r="D78" s="53" t="s">
        <v>152</v>
      </c>
      <c r="E78" s="58" t="s">
        <v>116</v>
      </c>
      <c r="F78" s="59">
        <f>F79</f>
        <v>435.48</v>
      </c>
    </row>
    <row r="79" spans="1:6" ht="15" customHeight="1">
      <c r="A79" s="64" t="s">
        <v>157</v>
      </c>
      <c r="B79" s="53" t="s">
        <v>128</v>
      </c>
      <c r="C79" s="53" t="s">
        <v>70</v>
      </c>
      <c r="D79" s="53" t="s">
        <v>152</v>
      </c>
      <c r="E79" s="58">
        <v>200</v>
      </c>
      <c r="F79" s="59">
        <v>435.48</v>
      </c>
    </row>
    <row r="80" spans="1:6" ht="24.75" customHeight="1">
      <c r="A80" s="130" t="s">
        <v>232</v>
      </c>
      <c r="B80" s="53" t="s">
        <v>128</v>
      </c>
      <c r="C80" s="53" t="s">
        <v>70</v>
      </c>
      <c r="D80" s="58">
        <v>4570200</v>
      </c>
      <c r="E80" s="58"/>
      <c r="F80" s="59">
        <f>F81</f>
        <v>176.65</v>
      </c>
    </row>
    <row r="81" spans="1:6" ht="15" customHeight="1" thickBot="1">
      <c r="A81" s="64" t="s">
        <v>157</v>
      </c>
      <c r="B81" s="53" t="s">
        <v>128</v>
      </c>
      <c r="C81" s="53" t="s">
        <v>70</v>
      </c>
      <c r="D81" s="58">
        <v>4570200</v>
      </c>
      <c r="E81" s="58">
        <v>200</v>
      </c>
      <c r="F81" s="190">
        <v>176.65</v>
      </c>
    </row>
    <row r="82" spans="1:6" ht="26.25" customHeight="1">
      <c r="A82" s="176" t="s">
        <v>206</v>
      </c>
      <c r="B82" s="58"/>
      <c r="C82" s="53" t="s">
        <v>116</v>
      </c>
      <c r="D82" s="53" t="s">
        <v>116</v>
      </c>
      <c r="E82" s="53" t="s">
        <v>116</v>
      </c>
      <c r="F82" s="55">
        <f>F83+F87</f>
        <v>707.49</v>
      </c>
    </row>
    <row r="83" spans="1:6" ht="25.5" customHeight="1">
      <c r="A83" s="176" t="s">
        <v>55</v>
      </c>
      <c r="B83" s="56">
        <v>978</v>
      </c>
      <c r="C83" s="54" t="s">
        <v>13</v>
      </c>
      <c r="D83" s="54" t="s">
        <v>116</v>
      </c>
      <c r="E83" s="54" t="s">
        <v>116</v>
      </c>
      <c r="F83" s="57">
        <f>F84</f>
        <v>194.12</v>
      </c>
    </row>
    <row r="84" spans="1:6" ht="14.25" customHeight="1">
      <c r="A84" s="64" t="s">
        <v>117</v>
      </c>
      <c r="B84" s="58">
        <v>978</v>
      </c>
      <c r="C84" s="53" t="s">
        <v>13</v>
      </c>
      <c r="D84" s="53" t="s">
        <v>118</v>
      </c>
      <c r="E84" s="53" t="s">
        <v>116</v>
      </c>
      <c r="F84" s="59">
        <f>F85+F86</f>
        <v>194.12</v>
      </c>
    </row>
    <row r="85" spans="1:6" ht="14.25" customHeight="1">
      <c r="A85" s="64" t="s">
        <v>119</v>
      </c>
      <c r="B85" s="58">
        <v>978</v>
      </c>
      <c r="C85" s="53" t="s">
        <v>13</v>
      </c>
      <c r="D85" s="53" t="s">
        <v>118</v>
      </c>
      <c r="E85" s="75">
        <v>100</v>
      </c>
      <c r="F85" s="59">
        <v>194.12</v>
      </c>
    </row>
    <row r="86" spans="1:6" ht="14.25" customHeight="1">
      <c r="A86" s="64" t="s">
        <v>157</v>
      </c>
      <c r="B86" s="58">
        <v>978</v>
      </c>
      <c r="C86" s="53" t="s">
        <v>13</v>
      </c>
      <c r="D86" s="53" t="s">
        <v>118</v>
      </c>
      <c r="E86" s="58">
        <v>200</v>
      </c>
      <c r="F86" s="59">
        <v>0</v>
      </c>
    </row>
    <row r="87" spans="1:6" ht="24.75" customHeight="1">
      <c r="A87" s="176" t="s">
        <v>56</v>
      </c>
      <c r="B87" s="56">
        <v>978</v>
      </c>
      <c r="C87" s="54" t="s">
        <v>15</v>
      </c>
      <c r="D87" s="54" t="s">
        <v>116</v>
      </c>
      <c r="E87" s="56" t="s">
        <v>116</v>
      </c>
      <c r="F87" s="57">
        <f>F88+F90+F92</f>
        <v>513.37</v>
      </c>
    </row>
    <row r="88" spans="1:6" ht="14.25" customHeight="1">
      <c r="A88" s="64" t="s">
        <v>120</v>
      </c>
      <c r="B88" s="58">
        <v>978</v>
      </c>
      <c r="C88" s="53" t="s">
        <v>15</v>
      </c>
      <c r="D88" s="53" t="s">
        <v>121</v>
      </c>
      <c r="E88" s="58" t="s">
        <v>116</v>
      </c>
      <c r="F88" s="59">
        <f>F89</f>
        <v>167.42</v>
      </c>
    </row>
    <row r="89" spans="1:6" ht="14.25" customHeight="1">
      <c r="A89" s="64" t="s">
        <v>119</v>
      </c>
      <c r="B89" s="58">
        <v>978</v>
      </c>
      <c r="C89" s="53" t="s">
        <v>15</v>
      </c>
      <c r="D89" s="53" t="s">
        <v>121</v>
      </c>
      <c r="E89" s="75">
        <v>100</v>
      </c>
      <c r="F89" s="59">
        <v>167.42</v>
      </c>
    </row>
    <row r="90" spans="1:6" ht="15" customHeight="1">
      <c r="A90" s="64" t="s">
        <v>122</v>
      </c>
      <c r="B90" s="58">
        <v>978</v>
      </c>
      <c r="C90" s="53" t="s">
        <v>15</v>
      </c>
      <c r="D90" s="53" t="s">
        <v>123</v>
      </c>
      <c r="E90" s="58"/>
      <c r="F90" s="59">
        <f>F91</f>
        <v>0</v>
      </c>
    </row>
    <row r="91" spans="1:6" ht="16.5" customHeight="1">
      <c r="A91" s="64" t="s">
        <v>122</v>
      </c>
      <c r="B91" s="58">
        <v>978</v>
      </c>
      <c r="C91" s="53" t="s">
        <v>15</v>
      </c>
      <c r="D91" s="53" t="s">
        <v>123</v>
      </c>
      <c r="E91" s="75">
        <v>100</v>
      </c>
      <c r="F91" s="59">
        <v>0</v>
      </c>
    </row>
    <row r="92" spans="1:6" ht="15" customHeight="1">
      <c r="A92" s="64" t="s">
        <v>124</v>
      </c>
      <c r="B92" s="58">
        <v>978</v>
      </c>
      <c r="C92" s="53" t="s">
        <v>15</v>
      </c>
      <c r="D92" s="53" t="s">
        <v>125</v>
      </c>
      <c r="E92" s="58" t="s">
        <v>116</v>
      </c>
      <c r="F92" s="59">
        <f>F93+F94+F95</f>
        <v>345.95</v>
      </c>
    </row>
    <row r="93" spans="1:6" ht="15" customHeight="1">
      <c r="A93" s="64" t="s">
        <v>119</v>
      </c>
      <c r="B93" s="58">
        <v>978</v>
      </c>
      <c r="C93" s="53" t="s">
        <v>15</v>
      </c>
      <c r="D93" s="53" t="s">
        <v>125</v>
      </c>
      <c r="E93" s="75">
        <v>100</v>
      </c>
      <c r="F93" s="59">
        <v>193</v>
      </c>
    </row>
    <row r="94" spans="1:6" ht="15" customHeight="1">
      <c r="A94" s="64" t="s">
        <v>157</v>
      </c>
      <c r="B94" s="58">
        <v>978</v>
      </c>
      <c r="C94" s="53" t="s">
        <v>15</v>
      </c>
      <c r="D94" s="53" t="s">
        <v>125</v>
      </c>
      <c r="E94" s="58">
        <v>200</v>
      </c>
      <c r="F94" s="59">
        <v>152.95</v>
      </c>
    </row>
    <row r="95" spans="1:6" ht="15" customHeight="1">
      <c r="A95" s="64" t="s">
        <v>154</v>
      </c>
      <c r="B95" s="58">
        <v>978</v>
      </c>
      <c r="C95" s="53" t="s">
        <v>15</v>
      </c>
      <c r="D95" s="53" t="s">
        <v>125</v>
      </c>
      <c r="E95" s="58">
        <v>800</v>
      </c>
      <c r="F95" s="59">
        <v>0</v>
      </c>
    </row>
    <row r="96" spans="1:6" ht="15">
      <c r="A96" s="177" t="s">
        <v>207</v>
      </c>
      <c r="B96" s="76"/>
      <c r="C96" s="76"/>
      <c r="D96" s="76"/>
      <c r="E96" s="76"/>
      <c r="F96" s="191">
        <f>F97</f>
        <v>227.24</v>
      </c>
    </row>
    <row r="97" spans="1:6" ht="15">
      <c r="A97" s="178" t="s">
        <v>200</v>
      </c>
      <c r="B97" s="77" t="s">
        <v>208</v>
      </c>
      <c r="C97" s="78" t="s">
        <v>201</v>
      </c>
      <c r="D97" s="78"/>
      <c r="E97" s="76"/>
      <c r="F97" s="191">
        <f>F98</f>
        <v>227.24</v>
      </c>
    </row>
    <row r="98" spans="1:6" ht="24.75">
      <c r="A98" s="145" t="s">
        <v>209</v>
      </c>
      <c r="B98" s="74" t="s">
        <v>208</v>
      </c>
      <c r="C98" s="73" t="s">
        <v>201</v>
      </c>
      <c r="D98" s="73" t="s">
        <v>210</v>
      </c>
      <c r="E98" s="72"/>
      <c r="F98" s="192">
        <f>F99</f>
        <v>227.24</v>
      </c>
    </row>
    <row r="99" spans="1:6" ht="15">
      <c r="A99" s="64" t="s">
        <v>119</v>
      </c>
      <c r="B99" s="74" t="s">
        <v>208</v>
      </c>
      <c r="C99" s="73" t="s">
        <v>201</v>
      </c>
      <c r="D99" s="73" t="s">
        <v>210</v>
      </c>
      <c r="E99" s="75">
        <v>100</v>
      </c>
      <c r="F99" s="192">
        <v>227.24</v>
      </c>
    </row>
    <row r="100" spans="1:6" ht="15">
      <c r="A100" s="145" t="s">
        <v>33</v>
      </c>
      <c r="B100" s="72"/>
      <c r="C100" s="72"/>
      <c r="D100" s="72"/>
      <c r="E100" s="72"/>
      <c r="F100" s="193">
        <f>F96+F82+F9</f>
        <v>14124.089999999998</v>
      </c>
    </row>
    <row r="101" spans="1:6" ht="12.75">
      <c r="A101" s="69"/>
      <c r="B101" s="70"/>
      <c r="C101" s="70"/>
      <c r="D101" s="70"/>
      <c r="E101" s="70"/>
      <c r="F101" s="71"/>
    </row>
  </sheetData>
  <sheetProtection/>
  <mergeCells count="5">
    <mergeCell ref="C2:F2"/>
    <mergeCell ref="C3:F3"/>
    <mergeCell ref="C4:F4"/>
    <mergeCell ref="A5:F5"/>
    <mergeCell ref="A1:F1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30.25390625" style="33" customWidth="1"/>
    <col min="2" max="2" width="57.00390625" style="33" customWidth="1"/>
    <col min="3" max="3" width="23.125" style="33" customWidth="1"/>
    <col min="4" max="16384" width="9.125" style="33" customWidth="1"/>
  </cols>
  <sheetData>
    <row r="1" ht="15">
      <c r="B1" s="181" t="s">
        <v>263</v>
      </c>
    </row>
    <row r="4" spans="1:3" ht="15.75">
      <c r="A4" s="209" t="s">
        <v>235</v>
      </c>
      <c r="B4" s="210"/>
      <c r="C4" s="210"/>
    </row>
    <row r="5" spans="1:3" ht="15.75">
      <c r="A5" s="209" t="s">
        <v>270</v>
      </c>
      <c r="B5" s="210"/>
      <c r="C5" s="210"/>
    </row>
    <row r="7" spans="1:3" ht="15">
      <c r="A7" s="179" t="s">
        <v>236</v>
      </c>
      <c r="B7" s="179" t="s">
        <v>237</v>
      </c>
      <c r="C7" s="179" t="s">
        <v>88</v>
      </c>
    </row>
    <row r="8" spans="1:3" ht="15">
      <c r="A8" s="179" t="s">
        <v>238</v>
      </c>
      <c r="B8" s="180" t="s">
        <v>239</v>
      </c>
      <c r="C8" s="39">
        <f>C11</f>
        <v>-4980</v>
      </c>
    </row>
    <row r="9" spans="1:3" ht="30" customHeight="1">
      <c r="A9" s="179" t="s">
        <v>83</v>
      </c>
      <c r="B9" s="180" t="s">
        <v>84</v>
      </c>
      <c r="C9" s="39">
        <v>87476.2</v>
      </c>
    </row>
    <row r="10" spans="1:3" ht="35.25" customHeight="1">
      <c r="A10" s="179" t="s">
        <v>240</v>
      </c>
      <c r="B10" s="180" t="s">
        <v>191</v>
      </c>
      <c r="C10" s="39">
        <v>92456.2</v>
      </c>
    </row>
    <row r="11" spans="1:3" ht="33" customHeight="1" thickBot="1">
      <c r="A11" s="179" t="s">
        <v>241</v>
      </c>
      <c r="B11" s="180" t="s">
        <v>192</v>
      </c>
      <c r="C11" s="42">
        <f>C9-C10</f>
        <v>-4980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32.25390625" style="33" customWidth="1"/>
    <col min="2" max="2" width="72.625" style="33" customWidth="1"/>
    <col min="3" max="3" width="15.75390625" style="33" customWidth="1"/>
    <col min="4" max="16384" width="9.125" style="33" customWidth="1"/>
  </cols>
  <sheetData>
    <row r="1" spans="2:3" ht="25.5" customHeight="1">
      <c r="B1" s="213" t="s">
        <v>264</v>
      </c>
      <c r="C1" s="213"/>
    </row>
    <row r="4" spans="1:3" ht="79.5" customHeight="1">
      <c r="A4" s="211" t="s">
        <v>234</v>
      </c>
      <c r="B4" s="212"/>
      <c r="C4" s="212"/>
    </row>
    <row r="5" spans="1:3" ht="29.25" customHeight="1">
      <c r="A5" s="209" t="s">
        <v>270</v>
      </c>
      <c r="B5" s="210"/>
      <c r="C5" s="210"/>
    </row>
    <row r="6" ht="48" customHeight="1" thickBot="1"/>
    <row r="7" spans="1:3" ht="39.75" customHeight="1">
      <c r="A7" s="35" t="s">
        <v>81</v>
      </c>
      <c r="B7" s="36" t="s">
        <v>82</v>
      </c>
      <c r="C7" s="37" t="s">
        <v>88</v>
      </c>
    </row>
    <row r="8" spans="1:3" ht="31.5" customHeight="1">
      <c r="A8" s="38" t="s">
        <v>83</v>
      </c>
      <c r="B8" s="34" t="s">
        <v>84</v>
      </c>
      <c r="C8" s="39">
        <f>C11</f>
        <v>-4980</v>
      </c>
    </row>
    <row r="9" spans="1:3" ht="38.25" customHeight="1">
      <c r="A9" s="38" t="s">
        <v>85</v>
      </c>
      <c r="B9" s="34" t="s">
        <v>191</v>
      </c>
      <c r="C9" s="39">
        <v>87476.2</v>
      </c>
    </row>
    <row r="10" spans="1:3" ht="37.5" customHeight="1">
      <c r="A10" s="38" t="s">
        <v>86</v>
      </c>
      <c r="B10" s="34" t="s">
        <v>192</v>
      </c>
      <c r="C10" s="39">
        <v>92456.2</v>
      </c>
    </row>
    <row r="11" spans="1:3" ht="24" customHeight="1" thickBot="1">
      <c r="A11" s="40"/>
      <c r="B11" s="41" t="s">
        <v>87</v>
      </c>
      <c r="C11" s="42">
        <f>C9-C10</f>
        <v>-4980</v>
      </c>
    </row>
  </sheetData>
  <sheetProtection/>
  <mergeCells count="3">
    <mergeCell ref="A4:C4"/>
    <mergeCell ref="A5:C5"/>
    <mergeCell ref="B1:C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24" sqref="A24"/>
    </sheetView>
  </sheetViews>
  <sheetFormatPr defaultColWidth="9.00390625" defaultRowHeight="12.75"/>
  <cols>
    <col min="1" max="1" width="63.75390625" style="0" customWidth="1"/>
    <col min="2" max="2" width="16.75390625" style="0" customWidth="1"/>
  </cols>
  <sheetData>
    <row r="1" spans="1:5" ht="29.25" customHeight="1">
      <c r="A1" s="213" t="s">
        <v>265</v>
      </c>
      <c r="B1" s="213"/>
      <c r="C1" s="29"/>
      <c r="D1" s="29"/>
      <c r="E1" s="29"/>
    </row>
    <row r="4" spans="1:2" ht="51.75" customHeight="1">
      <c r="A4" s="214" t="s">
        <v>271</v>
      </c>
      <c r="B4" s="207"/>
    </row>
    <row r="6" ht="12.75">
      <c r="A6" s="30" t="s">
        <v>44</v>
      </c>
    </row>
    <row r="7" ht="12.75">
      <c r="B7" s="66"/>
    </row>
    <row r="8" spans="1:2" ht="14.25">
      <c r="A8" s="32" t="s">
        <v>75</v>
      </c>
      <c r="B8" s="32" t="s">
        <v>80</v>
      </c>
    </row>
    <row r="9" spans="1:2" ht="14.25">
      <c r="A9" s="32" t="s">
        <v>76</v>
      </c>
      <c r="B9" s="194">
        <v>158.95</v>
      </c>
    </row>
    <row r="12" ht="12.75">
      <c r="A12" s="30" t="s">
        <v>45</v>
      </c>
    </row>
    <row r="14" spans="1:2" ht="14.25">
      <c r="A14" s="32" t="s">
        <v>75</v>
      </c>
      <c r="B14" s="32" t="s">
        <v>89</v>
      </c>
    </row>
    <row r="15" spans="1:2" ht="14.25">
      <c r="A15" s="32" t="s">
        <v>76</v>
      </c>
      <c r="B15" s="194">
        <v>1226.67</v>
      </c>
    </row>
    <row r="16" spans="1:2" ht="15" customHeight="1">
      <c r="A16" s="32"/>
      <c r="B16" s="32"/>
    </row>
    <row r="17" spans="1:2" ht="14.25">
      <c r="A17" s="32" t="s">
        <v>74</v>
      </c>
      <c r="B17" s="32"/>
    </row>
    <row r="18" spans="1:2" ht="14.25">
      <c r="A18" s="32" t="s">
        <v>79</v>
      </c>
      <c r="B18" s="32" t="s">
        <v>77</v>
      </c>
    </row>
    <row r="19" spans="1:2" ht="14.25">
      <c r="A19" s="32" t="s">
        <v>76</v>
      </c>
      <c r="B19" s="32">
        <v>370.66</v>
      </c>
    </row>
    <row r="20" spans="1:2" ht="14.25">
      <c r="A20" s="32"/>
      <c r="B20" s="32"/>
    </row>
    <row r="21" spans="1:2" ht="14.25">
      <c r="A21" s="32" t="s">
        <v>46</v>
      </c>
      <c r="B21" s="32"/>
    </row>
    <row r="22" spans="1:2" ht="14.25">
      <c r="A22" s="32" t="s">
        <v>78</v>
      </c>
      <c r="B22" s="32" t="s">
        <v>80</v>
      </c>
    </row>
    <row r="23" spans="1:2" ht="14.25">
      <c r="A23" s="32" t="s">
        <v>76</v>
      </c>
      <c r="B23" s="194">
        <v>219</v>
      </c>
    </row>
    <row r="26" ht="12.75">
      <c r="A26" s="30" t="s">
        <v>189</v>
      </c>
    </row>
    <row r="28" spans="1:4" ht="14.25">
      <c r="A28" s="32" t="s">
        <v>75</v>
      </c>
      <c r="B28" s="32" t="s">
        <v>190</v>
      </c>
      <c r="C28" s="7"/>
      <c r="D28" s="7"/>
    </row>
    <row r="29" spans="1:4" ht="14.25">
      <c r="A29" s="32" t="s">
        <v>76</v>
      </c>
      <c r="B29" s="67">
        <v>0</v>
      </c>
      <c r="C29" s="7"/>
      <c r="D29" s="7"/>
    </row>
    <row r="31" spans="1:2" ht="14.25">
      <c r="A31" s="32" t="s">
        <v>217</v>
      </c>
      <c r="B31" s="32"/>
    </row>
    <row r="32" spans="1:2" ht="14.25">
      <c r="A32" s="32" t="s">
        <v>78</v>
      </c>
      <c r="B32" s="32" t="s">
        <v>190</v>
      </c>
    </row>
    <row r="33" spans="1:2" ht="14.25">
      <c r="A33" s="32" t="s">
        <v>76</v>
      </c>
      <c r="B33" s="194">
        <v>176.85</v>
      </c>
    </row>
  </sheetData>
  <sheetProtection/>
  <mergeCells count="2">
    <mergeCell ref="A1:B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</dc:creator>
  <cp:keywords/>
  <dc:description/>
  <cp:lastModifiedBy>Svetlana</cp:lastModifiedBy>
  <cp:lastPrinted>2015-03-31T05:57:13Z</cp:lastPrinted>
  <dcterms:created xsi:type="dcterms:W3CDTF">2006-04-19T07:01:28Z</dcterms:created>
  <dcterms:modified xsi:type="dcterms:W3CDTF">2015-04-20T06:58:25Z</dcterms:modified>
  <cp:category/>
  <cp:version/>
  <cp:contentType/>
  <cp:contentStatus/>
</cp:coreProperties>
</file>